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arênc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<sst xmlns="http://schemas.openxmlformats.org/spreadsheetml/2006/main" count="577" uniqueCount="397">
  <si>
    <r>
      <rPr>
        <b val="true"/>
        <sz val="7"/>
        <rFont val="Arial MT"/>
        <family val="0"/>
        <charset val="1"/>
      </rPr>
      <t xml:space="preserve">OBJETO:</t>
    </r>
    <r>
      <rPr>
        <sz val="7"/>
        <rFont val="Arial MT"/>
        <family val="2"/>
        <charset val="1"/>
      </rPr>
      <t xml:space="preserve">CONTRATAÇÃO SEMI-INTEGRADA DE EMPRESA PARA PRESTAÇÃO DE SERVIÇOS TÉCNICOS ESPECIALIZADOS DE ENGENHARIA, COMPREENDENDO A ELABORAÇÃO DO PROJETO EXECUTIVO E EXECUÇÃO DAS OBRAS DE REFORMA E MODERNIZAÇÃO DO PRÉDIO PRINCIPAL E URBANIZAÇÃO/PAISAGISMO DAS ÁREAS EXTERNAS DA ALECE, INCLUINDO SERVIÇOS DE DEMOLIÇÕES, ADEQUAÇÕES, INSTALAÇÕES PREDIAIS, PAISAGISMO, DRENAGEM E MOBILIÁRIO URBANO, CONFORME PROJETOS E PLANILHAS ORÇAMENTÁRIAS</t>
    </r>
  </si>
  <si>
    <t xml:space="preserve">Contrato: 180/2025 ; Data Contrato: 05/02/2026 Vigência Contrato: 05/02/2027</t>
  </si>
  <si>
    <r>
      <rPr>
        <b val="true"/>
        <sz val="7"/>
        <rFont val="Arial MT"/>
        <family val="0"/>
        <charset val="1"/>
      </rPr>
      <t xml:space="preserve">Localização:</t>
    </r>
    <r>
      <rPr>
        <sz val="7"/>
        <rFont val="Arial MT"/>
        <family val="2"/>
        <charset val="1"/>
      </rPr>
      <t xml:space="preserve"> Avenida Desembargador Moreira, n.º 2807, Dionísio Torres, Fortaleza-CE</t>
    </r>
  </si>
  <si>
    <r>
      <rPr>
        <b val="true"/>
        <sz val="7"/>
        <rFont val="Arial MT"/>
        <family val="0"/>
        <charset val="1"/>
      </rPr>
      <t xml:space="preserve">Contratada:</t>
    </r>
    <r>
      <rPr>
        <sz val="7"/>
        <rFont val="Arial MT"/>
        <family val="2"/>
        <charset val="1"/>
      </rPr>
      <t xml:space="preserve"> PHD CONSTRUÇÕES E SERVIÕS EIRELI-ME</t>
    </r>
  </si>
  <si>
    <t xml:space="preserve">AS: Início Execução: 05/02/2026 </t>
  </si>
  <si>
    <r>
      <rPr>
        <b val="true"/>
        <sz val="7"/>
        <rFont val="Arial MT"/>
        <family val="0"/>
        <charset val="1"/>
      </rPr>
      <t xml:space="preserve">CNPJ:</t>
    </r>
    <r>
      <rPr>
        <sz val="7"/>
        <rFont val="Arial MT"/>
        <family val="2"/>
        <charset val="1"/>
      </rPr>
      <t xml:space="preserve"> 06.960.687/0001-93</t>
    </r>
  </si>
  <si>
    <t xml:space="preserve">Descrição:</t>
  </si>
  <si>
    <t xml:space="preserve">ITEM</t>
  </si>
  <si>
    <t xml:space="preserve">CONTRATADO</t>
  </si>
  <si>
    <t xml:space="preserve">Código</t>
  </si>
  <si>
    <t xml:space="preserve">Descrição</t>
  </si>
  <si>
    <t xml:space="preserve">Unid.</t>
  </si>
  <si>
    <t xml:space="preserve">Valor Uni.</t>
  </si>
  <si>
    <t xml:space="preserve">Quantidade</t>
  </si>
  <si>
    <t xml:space="preserve">Valor Total</t>
  </si>
  <si>
    <t xml:space="preserve">TOTAL</t>
  </si>
  <si>
    <t xml:space="preserve">CONTRATAÇÃO SEMI-INTEGRADA DE EMPRESA PARA PRESTAÇÃO DE SERVIÇOS TÉCNICOS ESPECIALIZADOS DE ENGENHARIA, COMPREENDENDO A ELABORAÇÃO DO PROJETO EXECUTIVO E EXECUÇÃO DAS OBRAS DE REFORMA E MODERNIZAÇÃO DO PRÉDIO PRINCIPAL E URBANIZAÇÃO/PAISAGISMO DAS ÁREAS EXTERNAS DA ALECE, INCLUINDO SERVIÇOS DE DEMOLIÇÕES, ADEQUAÇÕES, INSTALAÇÕES PREDIAIS, PAISAGISMO, DRENAGEM E MOBILIÁRIO URBANO, CONFORME PROJETOS E PLANILHAS ORÇAMENTÁRIAS</t>
  </si>
  <si>
    <t xml:space="preserve">ADMINISTRAÇÃO DA OBRA</t>
  </si>
  <si>
    <t xml:space="preserve">1.1</t>
  </si>
  <si>
    <t xml:space="preserve">ADMINISTRAÇÃO LOCAL DA OBRA - REFORMA E MODERNIZAÇÃO DO PRÉDIO PRINCIPAL DA ALECE</t>
  </si>
  <si>
    <t xml:space="preserve">%</t>
  </si>
  <si>
    <t xml:space="preserve">PROJETOS EXECUTIVOS E COMPATIBILIZAÇÃO GERAL</t>
  </si>
  <si>
    <t xml:space="preserve">2.1</t>
  </si>
  <si>
    <t xml:space="preserve">LEVANTAMENTOS TOPOGRÁFICOS E SONDAGENS DE SOLO </t>
  </si>
  <si>
    <t xml:space="preserve">UN</t>
  </si>
  <si>
    <t xml:space="preserve">2.2</t>
  </si>
  <si>
    <t xml:space="preserve">PROJETOS EXECUTIVOS E COMPLEMENTARES DE ENGENHARIA / ARQUITETURA </t>
  </si>
  <si>
    <t xml:space="preserve">2.3</t>
  </si>
  <si>
    <t xml:space="preserve">AS BUILT </t>
  </si>
  <si>
    <t xml:space="preserve">3</t>
  </si>
  <si>
    <t xml:space="preserve">SERVIÇOS PRELIMINARES</t>
  </si>
  <si>
    <t xml:space="preserve">3.1</t>
  </si>
  <si>
    <t xml:space="preserve">PLACAS PADRÃO DE OBRA</t>
  </si>
  <si>
    <t xml:space="preserve">M2</t>
  </si>
  <si>
    <t xml:space="preserve">3.2</t>
  </si>
  <si>
    <t xml:space="preserve">LOCAÇÃO DE CONTÊINER ESCRITÓRIO COM BANHEIRO (01 VASO SANITÁRIO, 01 LAVATÓRIO E 01 CHUVEIRO), JANELA EM VIDRO, PORTAS, LUMINÁRIAS, TOMADAS, FORRO EM PVC, AR CONDICIONADO E ISOLAMENTO TERMO-ACÚSTICO EM ISOPOR - 6,00 X 2,35M</t>
  </si>
  <si>
    <t xml:space="preserve">MÊS</t>
  </si>
  <si>
    <t xml:space="preserve">3.3</t>
  </si>
  <si>
    <t xml:space="preserve">LOCAÇÃO DE CONTÊINER ALMOXARIFADO COM PISO NAVAL - 6,00M X 2,35M</t>
  </si>
  <si>
    <t xml:space="preserve">3.4</t>
  </si>
  <si>
    <t xml:space="preserve">LOCAÇÃO DE CONTÊINER BANHEIRO COM 04 VASOS SANITÁRIOS, 02 LAVATÓRIOS, 01 MICTÓRIO CALHA E 04 CHUVEIROS - 6,00 X 2,35M</t>
  </si>
  <si>
    <t xml:space="preserve">3.5</t>
  </si>
  <si>
    <t xml:space="preserve">REFEITÓRIOS</t>
  </si>
  <si>
    <t xml:space="preserve">3.6</t>
  </si>
  <si>
    <t xml:space="preserve">TAPUME DE ESTRUTURA DE MADEIRA C/ FECHAMENTO EM CHAPA DE AÇO GALVANIZADO DE 0,3 mm e ALTURA DE 2 M</t>
  </si>
  <si>
    <t xml:space="preserve">3.7</t>
  </si>
  <si>
    <t xml:space="preserve">INSTALAÇÕES PROVISÓRIAS DE ÁGUA</t>
  </si>
  <si>
    <t xml:space="preserve">3.8</t>
  </si>
  <si>
    <t xml:space="preserve">INSTALAÇÕES PROVISÓRIAS DE ESGOTO</t>
  </si>
  <si>
    <t xml:space="preserve">3.9</t>
  </si>
  <si>
    <t xml:space="preserve">INSTALAÇÕES PROVISÓRIAS DE LUZ , FORÇA,TELEFONE E LÓGICA</t>
  </si>
  <si>
    <t xml:space="preserve">3.10</t>
  </si>
  <si>
    <t xml:space="preserve">LOCAÇÃO DA OBRA COM AUXÍLIO TOPOGRÁFICO (ÁREA ATÉ 5000 M2)</t>
  </si>
  <si>
    <t xml:space="preserve">DRENAGEM</t>
  </si>
  <si>
    <t xml:space="preserve">4.1</t>
  </si>
  <si>
    <t xml:space="preserve">RETIRADA DA GRAMA</t>
  </si>
  <si>
    <t xml:space="preserve">4.1.1</t>
  </si>
  <si>
    <t xml:space="preserve">LIMPEZA MECANIZADA DE TERRENO COM REMOCAO DE CAMADA VEGETAL, UTILIZANDO TRATOR DE ESTEIRAS</t>
  </si>
  <si>
    <t xml:space="preserve">4.1.2</t>
  </si>
  <si>
    <t xml:space="preserve">CARGA MECANIZADA DE TERRA EM CAMINHÃO BASCULANTE</t>
  </si>
  <si>
    <t xml:space="preserve">M3</t>
  </si>
  <si>
    <t xml:space="preserve">4.1.3</t>
  </si>
  <si>
    <t xml:space="preserve">TRANSPORTE DE MATERIAL, EXCETO ROCHA EM CAMINHÃO ATÉ 20KM</t>
  </si>
  <si>
    <t xml:space="preserve">4.1.4</t>
  </si>
  <si>
    <t xml:space="preserve">DESTINAÇÃO FINAL DO RESÍDUO SÓLIDO SEGREGADO EM USINA DE RECICLAGEM LICENCIADA - SEM TRANSPORTE</t>
  </si>
  <si>
    <t xml:space="preserve">4.2</t>
  </si>
  <si>
    <t xml:space="preserve">DRENAGEM PROFUNDA</t>
  </si>
  <si>
    <t xml:space="preserve">4.2.1</t>
  </si>
  <si>
    <t xml:space="preserve">ESCAVAÇÃO MECÂNICA SOLO DE 1A CAT. PROF. ATÉ 2.00m</t>
  </si>
  <si>
    <t xml:space="preserve">4.2.2</t>
  </si>
  <si>
    <t xml:space="preserve">ESCAVAÇÃO MECÂNICA SOLO DE 1A CAT. PROF. DE 2.01 a 4.00m</t>
  </si>
  <si>
    <t xml:space="preserve">4.2.3</t>
  </si>
  <si>
    <t xml:space="preserve">ESCAVAÇÃO MECÂNICA SOLO DE 1A CAT. PROF. DE 4.01 a 6.00m</t>
  </si>
  <si>
    <t xml:space="preserve">4.2.4</t>
  </si>
  <si>
    <t xml:space="preserve">4.2.5</t>
  </si>
  <si>
    <t xml:space="preserve">ESCORAMENTO CONTÍNUO DE VALAS C/PRANCHAS METÁLICAS DE 6.00M</t>
  </si>
  <si>
    <t xml:space="preserve">4.2.6</t>
  </si>
  <si>
    <t xml:space="preserve">APILOAMENTO DE PISO OU FUNDO DE VALAS C/MAÇO DE 30 A 60 KG</t>
  </si>
  <si>
    <t xml:space="preserve">4.2.7</t>
  </si>
  <si>
    <t xml:space="preserve">REATERRO C/COMPACTAÇÃO MANUAL S/CONTROLE, MATERIAL DA VALA</t>
  </si>
  <si>
    <t xml:space="preserve">4.2.8</t>
  </si>
  <si>
    <t xml:space="preserve">TUBO PVC BRANCO RÍGIDO ESGOTO D=200mm (8")</t>
  </si>
  <si>
    <t xml:space="preserve">M</t>
  </si>
  <si>
    <t xml:space="preserve">4.2.9</t>
  </si>
  <si>
    <t xml:space="preserve">ASSENTAMENTO DE TUBOS E CONEXÕES EM PVC, JE DN 200mm</t>
  </si>
  <si>
    <t xml:space="preserve">4.2.10</t>
  </si>
  <si>
    <t xml:space="preserve">POÇO DE VISITA DE ALVENARIA P/ GALERIA DE ÁGUAS PLUVIAIS DIAM.= 1m E PROFUNDIDADE= 6m</t>
  </si>
  <si>
    <t xml:space="preserve">REFORMA DA COBERTA DO PRÉDIO PRINCIPAL</t>
  </si>
  <si>
    <t xml:space="preserve">5.1</t>
  </si>
  <si>
    <t xml:space="preserve">DEMOLIÇÕES E RETIRADAS</t>
  </si>
  <si>
    <t xml:space="preserve">5.1.1</t>
  </si>
  <si>
    <t xml:space="preserve">DEMOLIÇÃO DE COBERTURA C/TELHAS ONDULADAS DE FIBROCIMENTO</t>
  </si>
  <si>
    <t xml:space="preserve">5.1.2</t>
  </si>
  <si>
    <t xml:space="preserve">DEMOLIÇÃO DE CONCRETO SIMPLES</t>
  </si>
  <si>
    <t xml:space="preserve">5.1.3</t>
  </si>
  <si>
    <t xml:space="preserve">DEMOLIÇÃO DE ALVENARIA DE TIJOLOS S/ REAPROVEITAMENTO</t>
  </si>
  <si>
    <t xml:space="preserve">5.1.4</t>
  </si>
  <si>
    <t xml:space="preserve">DEMOLIÇÃO DE ESTRUTURA DE MADEIRA P/TELHADOS</t>
  </si>
  <si>
    <t xml:space="preserve">5.1.5</t>
  </si>
  <si>
    <t xml:space="preserve">DEMOLIÇÃO DE ESTRUTURA METÁLICA</t>
  </si>
  <si>
    <t xml:space="preserve">5.1.6</t>
  </si>
  <si>
    <t xml:space="preserve">DEMOLIÇÃO DE FORRO DE PVC</t>
  </si>
  <si>
    <t xml:space="preserve">5.1.7</t>
  </si>
  <si>
    <t xml:space="preserve">5.1.8</t>
  </si>
  <si>
    <t xml:space="preserve">5.1.9</t>
  </si>
  <si>
    <t xml:space="preserve">5.2</t>
  </si>
  <si>
    <t xml:space="preserve">IMPERMEABLIZAÇÃO</t>
  </si>
  <si>
    <t xml:space="preserve">5.2.1</t>
  </si>
  <si>
    <t xml:space="preserve">REGULARIZAÇÃO DE BASE C/ ARGAMASSA CIMENTO E AREIA S/ PENEIRAR, TRAÇO 1:3 - ESP= 3cm</t>
  </si>
  <si>
    <t xml:space="preserve">5.2.2</t>
  </si>
  <si>
    <t xml:space="preserve">IMPERMEABILIZAÇÃO C/ EMULSÃO ASFÁLTICA CONSUMO 2kg/m²</t>
  </si>
  <si>
    <t xml:space="preserve">5.2.3</t>
  </si>
  <si>
    <t xml:space="preserve">IMPERMEABILIZAÇÃO COM MANTA ASFÁLTICA, CLASSE B, EM DUAS CAMADAS TIPO III, E=3MM E E=4MM</t>
  </si>
  <si>
    <t xml:space="preserve">5.2.4</t>
  </si>
  <si>
    <t xml:space="preserve">PROTEÇÃO MECÂNICA, COM ARGAMASSA DE CIMENTO E AREIA TRAÇO 1:4, E=2CM</t>
  </si>
  <si>
    <t xml:space="preserve">5.2.5</t>
  </si>
  <si>
    <t xml:space="preserve">JUNTA DE MOVIMENTAÇÃO PARA ESTRUTURA DE CONCRETO DE 35 X 60 MM (TIPO JUNTA JEENE 35/50 VV OU SIMILAR)</t>
  </si>
  <si>
    <t xml:space="preserve">5.3</t>
  </si>
  <si>
    <t xml:space="preserve">CALHAS PRÉDIO PRINCIPAL</t>
  </si>
  <si>
    <t xml:space="preserve">5.3.1</t>
  </si>
  <si>
    <t xml:space="preserve">ANDAIME METÁLICO DE ENCAIXE P/FACHADAS-LOCAÇÃO MENSAL</t>
  </si>
  <si>
    <t xml:space="preserve">5.3.2</t>
  </si>
  <si>
    <t xml:space="preserve">CALHA EM CHAPA DE ALUMÍNIO LISA 22, ESP.=0,71MM, INCLUSO TRANSPORTE VERTICAL</t>
  </si>
  <si>
    <t xml:space="preserve">5.3.3</t>
  </si>
  <si>
    <t xml:space="preserve">RUFO EM CHAPA DE ALUMÍNIO LISA 22, ESP.=0,71MM, INCLUSO TRANSPORTE VERTICAL</t>
  </si>
  <si>
    <t xml:space="preserve">5.3.4</t>
  </si>
  <si>
    <t xml:space="preserve">5.3.5</t>
  </si>
  <si>
    <t xml:space="preserve">5.3.6</t>
  </si>
  <si>
    <t xml:space="preserve">5.4</t>
  </si>
  <si>
    <t xml:space="preserve">DOMO</t>
  </si>
  <si>
    <t xml:space="preserve">5.4.1</t>
  </si>
  <si>
    <t xml:space="preserve">DOMO MODULAR DE FIBRA DE VIDRO</t>
  </si>
  <si>
    <t xml:space="preserve">5.5</t>
  </si>
  <si>
    <t xml:space="preserve">RESERVATÓRIOS ENTERRADOS</t>
  </si>
  <si>
    <t xml:space="preserve">5.5.1</t>
  </si>
  <si>
    <t xml:space="preserve">ELETRODUTO PVC ROSC.INCL.CONEXÕES D= 75mm (2 1/2")</t>
  </si>
  <si>
    <t xml:space="preserve">5.5.2</t>
  </si>
  <si>
    <t xml:space="preserve">CABO DE COBRE FLEXÍVEL ISOLADO, 25 MM², 0,6/1,0 KV, PARA REDE AÉREA DE DISTRIBUIÇÃO DE ENERGIA ELÉTRICA DE BAIXA TENSÃO - FORNECIMENTO E INSTALAÇÃO. AF_07/2020</t>
  </si>
  <si>
    <t xml:space="preserve">5.5.3</t>
  </si>
  <si>
    <t xml:space="preserve">TUBO, PVC, SOLDÁVEL, DE 75MM, INSTALADO EM PRUMADA DE ÁGUA - FORNECIMENTO E INSTALAÇÃO. AF_06/2022</t>
  </si>
  <si>
    <t xml:space="preserve">5.5.4</t>
  </si>
  <si>
    <t xml:space="preserve">(COMPOSIÇÃO REPRESENTATIVA) DO SERVIÇO DE INSTALAÇÃO DE TUBOS DE PVC, SOLDÁVEL, ÁGUA FRIA, DN 50 MM (INSTALADO EM PRUMADA), INCLUSIVE CONEXÕES, CORTES E FIXAÇÕES, PARA PRÉDIOS. AF_10/2015</t>
  </si>
  <si>
    <t xml:space="preserve">5.5.5</t>
  </si>
  <si>
    <t xml:space="preserve">TUBO, PVC, SOLDÁVEL, DE 40MM, INSTALADO EM PRUMADA DE ÁGUA - FORNECIMENTO E INSTALAÇÃO. AF_06/2022</t>
  </si>
  <si>
    <t xml:space="preserve">5.5.6</t>
  </si>
  <si>
    <t xml:space="preserve">VÁLVULA DE RETENÇÃO HORIZONTAL D= 32mm (1 1/4")</t>
  </si>
  <si>
    <t xml:space="preserve">5.5.7</t>
  </si>
  <si>
    <t xml:space="preserve">VÁLVULA DE RETENÇÃO HORIZONTAL D= 65mm (2 1/2")</t>
  </si>
  <si>
    <t xml:space="preserve">5.5.8</t>
  </si>
  <si>
    <t xml:space="preserve">CAIXA D'AGUA / RESERVATORIO EM POLIESTER REFORCADO COM FIBRA DE VIDRO, 15000 LITROS, COM TAMPA</t>
  </si>
  <si>
    <t xml:space="preserve">5.5.9</t>
  </si>
  <si>
    <t xml:space="preserve">LOCAÇÃO DA OBRA - EXECUÇÃO DE GABARITO</t>
  </si>
  <si>
    <t xml:space="preserve">5.5.10</t>
  </si>
  <si>
    <t xml:space="preserve">ESCAVAÇÃO MANUAL CAMPO ABERTO EM TERRA ATÉ 2M</t>
  </si>
  <si>
    <t xml:space="preserve">5.5.11</t>
  </si>
  <si>
    <t xml:space="preserve">5.5.12</t>
  </si>
  <si>
    <t xml:space="preserve">CARGA MANUAL DE TERRA EM CAMINHÃO BASCULANTE</t>
  </si>
  <si>
    <t xml:space="preserve">5.5.13</t>
  </si>
  <si>
    <t xml:space="preserve">TRANSPORTE LOCAL COM DMT ENTRE 4,01 Km E 30,00 Km (Y = 0,89X + 1,30) </t>
  </si>
  <si>
    <t xml:space="preserve">T</t>
  </si>
  <si>
    <t xml:space="preserve">5.5.14</t>
  </si>
  <si>
    <t xml:space="preserve">ALVENARIA DE EMBASAMENTO DE PEDRA ARGAMASSADA</t>
  </si>
  <si>
    <t xml:space="preserve">5.5.15</t>
  </si>
  <si>
    <t xml:space="preserve">ALVENARIA DE EMBASAMENTO EM TIJOLO CERÂMICO FURADO C/ ARGAMASSA CIMENTO E AREIA 1:4</t>
  </si>
  <si>
    <t xml:space="preserve">5.5.16</t>
  </si>
  <si>
    <t xml:space="preserve">ALVENARIA DE ELEMENTO VAZADO DE CONCRETO (32X12X6cm) C/ARG. CIMENTO E AREIA TRAÇO 1:3 TIPO PESTANA</t>
  </si>
  <si>
    <t xml:space="preserve">5.5.17</t>
  </si>
  <si>
    <t xml:space="preserve">ALVENARIA DE TIJOLO CERÂMICO FURADO (9x19x19)cm C/ARGAMASSA MISTA DE CAL HIDRATADA ESP.=10cm (1:2:8)</t>
  </si>
  <si>
    <t xml:space="preserve">5.5.18</t>
  </si>
  <si>
    <t xml:space="preserve">LASTRO DE CONCRETO REGULARIZADO ESP.= 5CM</t>
  </si>
  <si>
    <t xml:space="preserve">5.5.19</t>
  </si>
  <si>
    <t xml:space="preserve">CONCRETO MOLDADO "IN LOCO" FCK ACIMA DE 10 MPa, INCLUSIVE LANÇAMENTO E CURA</t>
  </si>
  <si>
    <t xml:space="preserve">5.5.20</t>
  </si>
  <si>
    <t xml:space="preserve">ARMADURA CA-60 FINA D=3,40 A 6,40mm</t>
  </si>
  <si>
    <t xml:space="preserve">KG</t>
  </si>
  <si>
    <t xml:space="preserve">5.5.21</t>
  </si>
  <si>
    <t xml:space="preserve">ARMADURA CA-50A MÉDIA D= 6,3 A 10,0mm</t>
  </si>
  <si>
    <t xml:space="preserve">5.5.22</t>
  </si>
  <si>
    <t xml:space="preserve">FORMA PARA CONCRETO "IN LOCO", INCLUSIVE DESFORMA</t>
  </si>
  <si>
    <t xml:space="preserve">5.5.23</t>
  </si>
  <si>
    <t xml:space="preserve">ADIÇÃO DE IMPERMEABILIZANTE PARA CONCRETO ESTRUTURAL</t>
  </si>
  <si>
    <t xml:space="preserve">5.5.24</t>
  </si>
  <si>
    <t xml:space="preserve">CHAPISCO C/ ARGAMASSA DE CIMENTO E AREIA S/PENEIRAR TRAÇO 1:3 ESP.= 5mm P/ PAREDE</t>
  </si>
  <si>
    <t xml:space="preserve">5.5.25</t>
  </si>
  <si>
    <t xml:space="preserve">REBOCO C/ARGAMASSA DE CAL EM PASTA E AREIA PENEIRADA TRAÇO 1:3 ESP=5 mm P/PAREDE</t>
  </si>
  <si>
    <t xml:space="preserve">5.5.26</t>
  </si>
  <si>
    <t xml:space="preserve">COBERTURA TELHA CERÂMICA (RIPA, CAIBRO, LINHA)</t>
  </si>
  <si>
    <t xml:space="preserve">5.5.27</t>
  </si>
  <si>
    <t xml:space="preserve">CUMEEIRA TELHA CERÂMICA, EMBOÇADA</t>
  </si>
  <si>
    <t xml:space="preserve">5.5.28</t>
  </si>
  <si>
    <t xml:space="preserve">LAJE PRÉ-FABRICADA TRELIÇADA P/ FÔRRO - VÃO ACIMA DE 4,81 m</t>
  </si>
  <si>
    <t xml:space="preserve">5.5.29</t>
  </si>
  <si>
    <t xml:space="preserve">PISO MORTO CONCRETO FCK=13,5MPa C/PREPARO E LANÇAMENTO</t>
  </si>
  <si>
    <t xml:space="preserve">5.5.30</t>
  </si>
  <si>
    <t xml:space="preserve">PISO INDUSTRIAL NATURAL ESP.= 12mm, INCLUS. POLIMENTO (INTERNO)</t>
  </si>
  <si>
    <t xml:space="preserve">5.5.31</t>
  </si>
  <si>
    <t xml:space="preserve">PORTA DE FERRO COMPACTA EM CHAPA, INCLUS. BATENTES E FERRAGENS</t>
  </si>
  <si>
    <t xml:space="preserve">5.5.32</t>
  </si>
  <si>
    <t xml:space="preserve">EMASSAMENTO DE PAREDES INTERNAS 2 DEMÃOS C/MASSA DE PVA</t>
  </si>
  <si>
    <t xml:space="preserve">5.5.33</t>
  </si>
  <si>
    <t xml:space="preserve">LATEX DUAS DEMÃOS EM PAREDES INTERNAS S/MASSA</t>
  </si>
  <si>
    <t xml:space="preserve">5.5.34</t>
  </si>
  <si>
    <t xml:space="preserve">ESMALTE DUAS DEMÃOS EM ESQUADRIAS DE FERRO</t>
  </si>
  <si>
    <t xml:space="preserve">5.5.35</t>
  </si>
  <si>
    <t xml:space="preserve">CALÇADA DE PROTEÇÃO EM CIMENTADO C/ BASE DE CONCRETO</t>
  </si>
  <si>
    <t xml:space="preserve">ESTRUTURA METÁLICA PARA ESCADAS E DEMAIS</t>
  </si>
  <si>
    <t xml:space="preserve">6.1</t>
  </si>
  <si>
    <t xml:space="preserve">ESTRUTURA PRÉ-FABRICADA EM AÇO GALVANIZADO PARA ESCADA - FORNECIMENTO E MONTAGEM</t>
  </si>
  <si>
    <t xml:space="preserve">REQUALIFICAÇÃO ELÉTRICA (Novas Instalações Elétricas e Modernização do sistema de Iluminação em LED)</t>
  </si>
  <si>
    <t xml:space="preserve">7.1</t>
  </si>
  <si>
    <t xml:space="preserve">DUTO PERFURADO - ELETROCALHA CHAPA DE AÇO (100 X 200)mm</t>
  </si>
  <si>
    <t xml:space="preserve">7.2</t>
  </si>
  <si>
    <t xml:space="preserve">DUTO PERFURADO - ELETROCALHA CHAPA DE AÇO (100X100)mm</t>
  </si>
  <si>
    <t xml:space="preserve">7.3</t>
  </si>
  <si>
    <t xml:space="preserve">DUTO PERFURADO - ELETROCALHA CHAPA DE AÇO (100X300)mm</t>
  </si>
  <si>
    <t xml:space="preserve">7.4</t>
  </si>
  <si>
    <t xml:space="preserve">ELETRODUTO PVC ROSC.INCL.CONEXÕES D= 25mm (3/4")</t>
  </si>
  <si>
    <t xml:space="preserve">7.5</t>
  </si>
  <si>
    <t xml:space="preserve">ELETRODUTO PVC ROSC.INCL.CONEXÕES D= 32mm (1")</t>
  </si>
  <si>
    <t xml:space="preserve">7.6</t>
  </si>
  <si>
    <t xml:space="preserve">ELETRODUTO PVC ROSC.INCL.CONEXÕES D= 40mm (1 1/4")</t>
  </si>
  <si>
    <t xml:space="preserve">7.7</t>
  </si>
  <si>
    <t xml:space="preserve">PETROLET ALUMÍNIO DE 3/4", TIPO T - X - L</t>
  </si>
  <si>
    <t xml:space="preserve">7.8</t>
  </si>
  <si>
    <t xml:space="preserve">PETROLET ALUMÍNIO DE 1", TIPO T - X - L</t>
  </si>
  <si>
    <t xml:space="preserve">7.9</t>
  </si>
  <si>
    <t xml:space="preserve">CAIXA DE PASSAGEM COM TAMPA PARAFUSADA</t>
  </si>
  <si>
    <t xml:space="preserve">7.10</t>
  </si>
  <si>
    <t xml:space="preserve">7.11</t>
  </si>
  <si>
    <t xml:space="preserve">VERGALHÃO ROSCA TOTAL DE 3/8"</t>
  </si>
  <si>
    <t xml:space="preserve">7.12</t>
  </si>
  <si>
    <t xml:space="preserve">QUADRO DE DISTRIBUIÇÃO GERAL BAIXA TENSÃO, C/ACESSÓRIOS- 3UN DE MEDIÇÃO</t>
  </si>
  <si>
    <t xml:space="preserve">7.13</t>
  </si>
  <si>
    <t xml:space="preserve">QUADRO DE DISTRIBUIÇÃO GERAL BAIXA TENSÃO, C/ACESSÓRIOS - 1UN DE MEDIÇÃO</t>
  </si>
  <si>
    <t xml:space="preserve">7.14</t>
  </si>
  <si>
    <t xml:space="preserve">QUADRO DE FORÇA, C/ BARRAMENTO (1.80X1.90X0.60)M</t>
  </si>
  <si>
    <t xml:space="preserve">7.15</t>
  </si>
  <si>
    <t xml:space="preserve">QUADRO DE FORÇA, C/ BARRAMENTO (0.90X1.90X0.60)M</t>
  </si>
  <si>
    <t xml:space="preserve">7.16</t>
  </si>
  <si>
    <t xml:space="preserve">QUADRO DE DISTRIBUIÇÃO, PADRÃO TELEBRAS 1200X1700X150mm</t>
  </si>
  <si>
    <t xml:space="preserve">7.17</t>
  </si>
  <si>
    <t xml:space="preserve">QUADRO DE FORÇA P/ 10kW</t>
  </si>
  <si>
    <t xml:space="preserve">7.18</t>
  </si>
  <si>
    <t xml:space="preserve">QUADRO DE DISTRIBUIÇÃO DE LUZ SOBREPOR ATÉ 128 DIVISÕES 650X875X205mm, C/BARRAMENTO</t>
  </si>
  <si>
    <t xml:space="preserve">7.19</t>
  </si>
  <si>
    <t xml:space="preserve">QUADRO DE COMANDO DE BOMBAS - COMPLETO</t>
  </si>
  <si>
    <t xml:space="preserve">7.20</t>
  </si>
  <si>
    <t xml:space="preserve">CABO EM PVC 1000V 300MM2</t>
  </si>
  <si>
    <t xml:space="preserve">7.21</t>
  </si>
  <si>
    <t xml:space="preserve">CABO EM PVC 1000V 150MM2</t>
  </si>
  <si>
    <t xml:space="preserve">7.22</t>
  </si>
  <si>
    <t xml:space="preserve">CABO EM PVC 1000V 120MM2</t>
  </si>
  <si>
    <t xml:space="preserve">7.23</t>
  </si>
  <si>
    <t xml:space="preserve">CABO EM PVC 1000V 95MM2</t>
  </si>
  <si>
    <t xml:space="preserve">7.24</t>
  </si>
  <si>
    <t xml:space="preserve">CABO EM PVC 1000V 70MM2</t>
  </si>
  <si>
    <t xml:space="preserve">7.25</t>
  </si>
  <si>
    <t xml:space="preserve">CABO EM PVC 1000V 50MM2</t>
  </si>
  <si>
    <t xml:space="preserve">7.26</t>
  </si>
  <si>
    <t xml:space="preserve">CABO EM PVC 1000V 35MM2</t>
  </si>
  <si>
    <t xml:space="preserve">7.27</t>
  </si>
  <si>
    <t xml:space="preserve">CABO EM PVC 1000V 25MM2</t>
  </si>
  <si>
    <t xml:space="preserve">7.28</t>
  </si>
  <si>
    <t xml:space="preserve">CABO EM PVC 1000V 16MM2</t>
  </si>
  <si>
    <t xml:space="preserve">7.29</t>
  </si>
  <si>
    <t xml:space="preserve">CABO EM PVC 1000V 10MM2</t>
  </si>
  <si>
    <t xml:space="preserve">7.30</t>
  </si>
  <si>
    <t xml:space="preserve">CABO ISOLADO PVC 750V 6MM2</t>
  </si>
  <si>
    <t xml:space="preserve">7.31</t>
  </si>
  <si>
    <t xml:space="preserve">CABO ISOLADO PVC 750V 4MM2</t>
  </si>
  <si>
    <t xml:space="preserve">7.32</t>
  </si>
  <si>
    <t xml:space="preserve">CABO ISOLADO PVC 750V 2,5MM2</t>
  </si>
  <si>
    <t xml:space="preserve">7.33</t>
  </si>
  <si>
    <t xml:space="preserve">7.34</t>
  </si>
  <si>
    <t xml:space="preserve">7.35</t>
  </si>
  <si>
    <t xml:space="preserve">LUMINÁRIA PENDENTE EM LED, FACHO DE LUZ FECHADO (&lt;60°), CORPO EM ALUMÍNIO E REFLETOR EM ALUMÍNIO ANODIZADO DE ALTO BRILHO, POTENCIA MÍNIMA 90W E MÁXIMA 100W - COMPLETA</t>
  </si>
  <si>
    <t xml:space="preserve">7.36</t>
  </si>
  <si>
    <t xml:space="preserve">LUMINÁRIA CILÍNDRICA DE EMBUTIR COM SOQUETE E-27, ANEL DE ARREMATE EM ALUMÍNIO ANODIZADO E PINTADO POR PROCESSO ELETROSTÁTICO COM REFLETOR EM ALUMÍNIO ANODIZADO ALTO BRILHO, CONTROLE ANTIOFUSCAMENTO E DIFUSOR EM VIDRO TEMPERADO, COM LÂMPADAS FLUORESCENTES ELETRÔNICAS COMPACTAS DE 2 X 20W COMPLETA</t>
  </si>
  <si>
    <t xml:space="preserve">ILUMINAÇÃO CÊNICA PRÉDIO PRINCIPAL (Palácio Deputado Adauto Bezerra)</t>
  </si>
  <si>
    <t xml:space="preserve">8.1</t>
  </si>
  <si>
    <t xml:space="preserve">Cênica Prédio Principal - ASPEN 150W - RGB - DMX - Fornecimento, montagem, calibração, certificação e comissionamento.</t>
  </si>
  <si>
    <t xml:space="preserve">8.2</t>
  </si>
  <si>
    <t xml:space="preserve">Cênica Jardim - ASPEN 150 W - RGB - DMX - Fornecimento, montagem, calibração, certificação e comissionamento</t>
  </si>
  <si>
    <t xml:space="preserve">8.3</t>
  </si>
  <si>
    <t xml:space="preserve">Cênica Torre - ASPEN 100W - RGB - DMX - Fornecimento, montagem, calibração, certificação e comissionamento.</t>
  </si>
  <si>
    <t xml:space="preserve">8.4</t>
  </si>
  <si>
    <t xml:space="preserve">Automatação DMX - SISTEMA LUMIKIT INSTALADO</t>
  </si>
  <si>
    <t xml:space="preserve">ÁREA EXTERNA (Brinquedopraça/ Academia ao Ar Livre /Espaço PET /iluminação Praça/ Praça e Entorno / e Paisagismo)</t>
  </si>
  <si>
    <t xml:space="preserve">9.1</t>
  </si>
  <si>
    <t xml:space="preserve">BRINQUEDOPRAÇA</t>
  </si>
  <si>
    <t xml:space="preserve">9.1.1</t>
  </si>
  <si>
    <t xml:space="preserve">ESCAVAÇÃO MANUAL SOLO DE 1A.CAT. PROF. ATÉ 1.50m</t>
  </si>
  <si>
    <t xml:space="preserve">9.1.2</t>
  </si>
  <si>
    <t xml:space="preserve">ATERRO C/COMPACTAÇÃO MANUAL S/CONTROLE, MAT. C/AQUISIÇÃO</t>
  </si>
  <si>
    <t xml:space="preserve">9.1.3</t>
  </si>
  <si>
    <t xml:space="preserve">ALVENARIA DE EMBASAMENTO DE TIJOLO FURADO, C/ ARGAMASSA MISTA C/ CAL HIDRATADA (1:2:8)</t>
  </si>
  <si>
    <t xml:space="preserve">9.1.4</t>
  </si>
  <si>
    <t xml:space="preserve">CONCRETO P/VIBR., FCK 20 MPa COM AGREGADO ADQUIRIDO</t>
  </si>
  <si>
    <t xml:space="preserve">9.1.5</t>
  </si>
  <si>
    <t xml:space="preserve">LANÇAMENTO E APLICAÇÃO DE CONCRETO S/ ELEVAÇÃO</t>
  </si>
  <si>
    <t xml:space="preserve">9.1.6</t>
  </si>
  <si>
    <t xml:space="preserve">APLICAÇÃO DE LONA PLÁSTICA PARA EXECUÇÃO DE PAVIMENTOS DE CONCRETO. AF_04/2022</t>
  </si>
  <si>
    <t xml:space="preserve">9.1.7</t>
  </si>
  <si>
    <t xml:space="preserve">9.1.8</t>
  </si>
  <si>
    <t xml:space="preserve">PISO EMBORRACHADO DRENANTE E ANTI-IMPACTO, COMPOSTO POR PARTÍCULAS DE BORRACHA RECICLADA PRENSADA, PIGMENTADA E ATÓXICA, 50X50X4CM (FORNECIMENTO E EXECUÇÃO)</t>
  </si>
  <si>
    <t xml:space="preserve">9.1.9</t>
  </si>
  <si>
    <t xml:space="preserve">PISO PODOTÁTIL EXTERNO EM PMC ESP. 3CM, ASSENTADO COM ARGAMASSA (FORNECIMENTO E ASSENTAMENTO)</t>
  </si>
  <si>
    <t xml:space="preserve">9.1.10</t>
  </si>
  <si>
    <t xml:space="preserve">RAMPA DE ACESSIBILIDADE EM CONCRETO MOLDADO IN LOCO, EM CALÇADA NOVA COM LARGURA MAIOR OU IGUAL À 3,00 M, FCK 25MPA, COM PISO PODOTÁTIL. AF_03/2024</t>
  </si>
  <si>
    <t xml:space="preserve">9.1.11</t>
  </si>
  <si>
    <t xml:space="preserve">Brinquedo - Casa suspensa em eucalipto autoclavado perfilado, com balanços e escalada, acabamento com selador com proteção UV, cor natural, stain ou similar. Medidas conforme projeto. Obra - Praça de primeira infância Parque da cidade</t>
  </si>
  <si>
    <t xml:space="preserve">un</t>
  </si>
  <si>
    <t xml:space="preserve">9.1.12</t>
  </si>
  <si>
    <t xml:space="preserve">Brinquedo - Escada em pinnus autoclavado elliot com peças Ø 7,5 x 15,5 x 5cm, acabamento com selador com proteção UV, cor natural, stain ou similar, conforme projeto. Obra - Praça primeira infância, Parque da Cidade</t>
  </si>
  <si>
    <t xml:space="preserve">9.1.13</t>
  </si>
  <si>
    <t xml:space="preserve">Brinquedo - Labirinto (trepa-trepa) em tubo ferro galv d=1 1/2" na horizontal e d=1 1/2" na vertical. Dim:1,54x1,54x2,04m, ref: Sergipark ou similar</t>
  </si>
  <si>
    <t xml:space="preserve">Un</t>
  </si>
  <si>
    <t xml:space="preserve">9.1.14</t>
  </si>
  <si>
    <t xml:space="preserve">Brinquedo - Escorrega com estrutura em Pinnus autoclavado elliot, acabamento com selador com proteção UV, cor natural, stain ou similar, com rampa em concreto polido e resinado, conforme projeto. Obra - Praça primeira infância, Parque da Cidade</t>
  </si>
  <si>
    <t xml:space="preserve">9.1.15</t>
  </si>
  <si>
    <t xml:space="preserve">Brinquedo - Gangorra em estrutura de concreto, tubo de ferro galvanizado de 3" e 4" e assento de madeira, com 03 pranchas</t>
  </si>
  <si>
    <t xml:space="preserve">9.1.16</t>
  </si>
  <si>
    <t xml:space="preserve">Brinquedo - Totem Manilhas com pintura Novacor Piso, conforme projeto p/Orla Atalaia Nova</t>
  </si>
  <si>
    <t xml:space="preserve">9.1.17</t>
  </si>
  <si>
    <t xml:space="preserve">Brinquedo - Balanço frontal para PCD, modelo M117, da Fácil Esporte ou similar, fornecimento e instalação</t>
  </si>
  <si>
    <t xml:space="preserve">9.1.18</t>
  </si>
  <si>
    <t xml:space="preserve">Brinquedo - Balanço em estrutura de concreto, 02 lugares, com assento de madeira, corrente revestida c/mangueira plástica transp., fixado em tubo ferro galv.4"</t>
  </si>
  <si>
    <t xml:space="preserve">9.2</t>
  </si>
  <si>
    <t xml:space="preserve">ACADEMIA AO AR LIVRE</t>
  </si>
  <si>
    <t xml:space="preserve">9.2.1</t>
  </si>
  <si>
    <t xml:space="preserve">9.2.2</t>
  </si>
  <si>
    <t xml:space="preserve">PLACA DE BORRACHA (50X50)cm ESP.=13mm, E NATA DE COLA PVA</t>
  </si>
  <si>
    <t xml:space="preserve">9.2.3</t>
  </si>
  <si>
    <t xml:space="preserve">INSTALAÇÃO DE ALONGADOR COM TRÊS ALTURAS, EM TUBO DE AÇO CARBONO - EQUIPAMENTO DE GINÁSTICA PARA ACADEMIA AO AR LIVRE / ACADEMIA DA TERCEIRA IDADE - ATI, INSTALADO SOBRE PISO DE CONCRETO EXISTENTE. AF_10/2021</t>
  </si>
  <si>
    <t xml:space="preserve">9.2.4</t>
  </si>
  <si>
    <t xml:space="preserve">INSTALAÇÃO DE ESQUI TRIPLO, EM TUBO DE AÇO CARBONO - EQUIPAMENTO DE GINÁSTICA PARA ACADEMIA AO AR LIVRE / ACADEMIA DA TERCEIRA IDADE - ATI, INSTALADO SOBRE PISO DE CONCRETO EXISTENTE. AF_10/2021</t>
  </si>
  <si>
    <t xml:space="preserve">9.2.5</t>
  </si>
  <si>
    <t xml:space="preserve">INSTALAÇÃO DE MULTIEXERCITADOR COM SEIS FUNÇÕES, EM TUBO DE AÇO CARBONO - EQUIPAMENTO DE GINÁSTICA PARA ACADEMIA AO AR LIVRE / ACADEMIA DA TERCEIRA IDADE - ATI, INSTALADO SOBRE PISO DE CONCRETO EXISTENTE. AF_10/2021</t>
  </si>
  <si>
    <t xml:space="preserve">9.2.6</t>
  </si>
  <si>
    <t xml:space="preserve">INSTALAÇÃO DE PLACA ORIENTATIVA SOBRE EXERCÍCIOS, 2,00M X 1,00M, EM TUBO DE AÇO CARBONO - PARA ACADEMIA AO AR LIVRE / ACADEMIA DA TERCEIRA IDADE - ATI, INSTALADO SOBRE PISO DE CONCRETO EXISTENTE. AF_10/2021</t>
  </si>
  <si>
    <t xml:space="preserve">9.2.7</t>
  </si>
  <si>
    <t xml:space="preserve">INSTALAÇÃO DE PRESSÃO DE PERNAS TRIPLO, EM TUBO DE AÇO CARBONO - EQUIPAMENTO DE GINÁSTICA PARA ACADEMIA AO AR LIVRE / ACADEMIA DA TERCEIRA IDADE - ATI, INSTALADO SOBRE PISO DE CONCRETO EXISTENTE. AF_10/2021</t>
  </si>
  <si>
    <t xml:space="preserve">9.2.8</t>
  </si>
  <si>
    <t xml:space="preserve">INSTALAÇÃO DE ROTAÇÃO DIAGONAL DUPLA, APARELHO TRIPLO, EM TUBO DE AÇO CARBONO - EQUIPAMENTO DE GINÁSTICA PARA ACADEMIA AO AR LIVRE / ACADEMIA DA TERCEIRA IDADE - ATI, INSTALADO SOBRE PISO DE CONCRETO EXISTENTE. AF_10/2021</t>
  </si>
  <si>
    <t xml:space="preserve">9.2.9</t>
  </si>
  <si>
    <t xml:space="preserve">INSTALAÇÃO DE ROTAÇÃO VERTICAL DUPLO, EM TUBO DE ACO CARBONO - EQUIPAMENTO DE GINASTICA PARA ACADEMIA AO AR LIVRE / ACADEMIA DA TERCEIRA IDADE - ATI, INSTALADO SOBRE PISO DE CONCRETO EXISTENTE. AF_10/2021</t>
  </si>
  <si>
    <t xml:space="preserve">9.2.10</t>
  </si>
  <si>
    <t xml:space="preserve">INSTALAÇÃO DE SIMULADOR DE CAMINHADA TRIPLO, EM TUBO DE AÇO CARBONO - EQUIPAMENTO DE GINÁSTICA PARA ACADEMIA AO AR LIVRE / ACADEMIA DA TERCEIRA IDADE - ATI, INSTALADO SOBRE PISO DE CONCRETO EXISTENTE. AF_10/2021</t>
  </si>
  <si>
    <t xml:space="preserve">9.2.11</t>
  </si>
  <si>
    <t xml:space="preserve">INSTALAÇÃO DE SIMULADOR DE CAVALGADA TRIPLO, EM TUBO DE AÇO CARBONO - EQUIPAMENTO DE GINÁSTICA PARA ACADEMIA AO AR LIVRE / ACADEMIA DA TERCEIRA IDADE - ATI, INSTALADO SOBRE PISO DE CONCRETO EXISTENTE. AF_10/2021</t>
  </si>
  <si>
    <t xml:space="preserve">9.2.12</t>
  </si>
  <si>
    <t xml:space="preserve">INSTALAÇÃO DE SIMULADOR DE REMO INDIVIDUAL, EM TUBO DE AÇO CARBONO - EQUIPAMENTO DE GINÁSTICA PARA ACADEMIA AO AR LIVRE / ACADEMIA DA TERCEIRA IDADE - ATI, INSTALADO SOBRE PISO DE CONCRETO EXISTENTE. AF_10/2021</t>
  </si>
  <si>
    <t xml:space="preserve">9.2.13</t>
  </si>
  <si>
    <t xml:space="preserve">INSTALAÇÃO DE SURF DUPLO, EM TUBO DE AÇO CARBONO - EQUIPAMENTO DE GINÁSTICA PARA ACADEMIA AO AR LIVRE / ACADEMIA DA TERCEIRA IDADE - ATI, INSTALADO SOBRE PISO DE CONCRETO EXISTENTE. AF_10/2021</t>
  </si>
  <si>
    <t xml:space="preserve">9.3</t>
  </si>
  <si>
    <t xml:space="preserve">ESPAÇO PET</t>
  </si>
  <si>
    <t xml:space="preserve">9.3.1</t>
  </si>
  <si>
    <t xml:space="preserve">9.3.2</t>
  </si>
  <si>
    <t xml:space="preserve">GUARDA CORPO TIPO GRADIL EM TUBO DE AÇO GALVANIZADO, H = 1,10m, COM BARRAS VERTICAIS A CADA 0,11m DE 1" (25,4mm) E BARRA VERTICAL A CADA M DE 11/2" (38mm), UM TUBO HORIZONTAL SUPERIOR DE 3" (80mm) E UM TUBO HORIZONTAL INFERIOR DE 11/2" (38mm)</t>
  </si>
  <si>
    <t xml:space="preserve">9.3.3</t>
  </si>
  <si>
    <t xml:space="preserve">BANCO DE MADEIRA C/ASSENTO FIXADO EM CONCRETO E ENCOSTO FIXADO EM TUBO DE AÇO GALVANIZADO 3" (MÓDULO DE 2,60m)</t>
  </si>
  <si>
    <t xml:space="preserve">9.4</t>
  </si>
  <si>
    <t xml:space="preserve">ILUMINAÇÃO PRAÇA</t>
  </si>
  <si>
    <t xml:space="preserve">9.4.1</t>
  </si>
  <si>
    <t xml:space="preserve">Poste decorativo 1 pétalas, em aço galvanizado com difusor em vidro transparente temperado, com 3m/4m, inclusive lâmpada de led 50w</t>
  </si>
  <si>
    <t xml:space="preserve">9.4.2</t>
  </si>
  <si>
    <t xml:space="preserve">Poste aço galv.cônico ornamental,modelo ref.PORTOFINO, h total=12m, base flangeada,c/suporte duplo curvado em forma de sextante de 2,50m, c/suporte p/2 luminarias, exceto luminarias e lampadas, Conipost ou similar</t>
  </si>
  <si>
    <t xml:space="preserve">9.4.3</t>
  </si>
  <si>
    <t xml:space="preserve">BALIZADOR DE SOBREPOR/EMBUTIR, CORPO EM ALUMÍNIO E GRADE DE PROTEÇÃO, PARA UMA LÂMPADA 9LED, SOQUETE E27, POTÊNCIA 1W FATOR DE POTÊNCIA MÍNIMO 0,93</t>
  </si>
  <si>
    <t xml:space="preserve">9.4.4</t>
  </si>
  <si>
    <t xml:space="preserve">Projetor de piso em alumínio com lâmpadas em led potência total 50w, ref.: BCP473 36 LED's-HB-4000 100-277V 10 BK, da Philips ou similar</t>
  </si>
  <si>
    <t xml:space="preserve">9.5</t>
  </si>
  <si>
    <t xml:space="preserve">PRAÇA E ENTORNO</t>
  </si>
  <si>
    <t xml:space="preserve">9.5.1</t>
  </si>
  <si>
    <t xml:space="preserve">BANCOS EM MADEIRA MACIÇA BITOLA 10X30 2ML</t>
  </si>
  <si>
    <t xml:space="preserve">9.5.2</t>
  </si>
  <si>
    <t xml:space="preserve">CONJUNTO DE MASTRO P/ TRÊS BANDEIRAS E PEDESTAL</t>
  </si>
  <si>
    <t xml:space="preserve">9.5.3</t>
  </si>
  <si>
    <t xml:space="preserve">PISO DE MADEIRA, SOBRE VIGOTAS DE MADEIRA SEÇÃO 7,5 X 15 CM. AF_03/2024</t>
  </si>
  <si>
    <t xml:space="preserve">9.5.4</t>
  </si>
  <si>
    <t xml:space="preserve">PISO INDUSTRIAL NATURAL ESP.= 12mm, INCLUS. POLIMENTO (EXTERNO)</t>
  </si>
  <si>
    <t xml:space="preserve">9.5.5</t>
  </si>
  <si>
    <t xml:space="preserve">ARMADURA DE TELA DE AÇO</t>
  </si>
  <si>
    <t xml:space="preserve">9.5.6</t>
  </si>
  <si>
    <t xml:space="preserve">FORNECIMENTO E COLOCAÇÃO DE ISOPOR 20MM (PLACA DE 1,20 X 0,60M)</t>
  </si>
  <si>
    <t xml:space="preserve">9.5.7</t>
  </si>
  <si>
    <t xml:space="preserve">9.5.8</t>
  </si>
  <si>
    <t xml:space="preserve">GUARDA-CORPO PANORÂMICO COM PERFIS DE ALUMÍNIO E VIDRO LAMINADO 8 MM, FIXADO COM CHUMBADOR MECÂNICO. AF_04/2019_PS</t>
  </si>
  <si>
    <t xml:space="preserve">9.6</t>
  </si>
  <si>
    <t xml:space="preserve">PAISAGISMO (GRAMA /ARVORE/ PLANTA)</t>
  </si>
  <si>
    <t xml:space="preserve">9.6.1</t>
  </si>
  <si>
    <t xml:space="preserve">RECOMPOSIÇÃO PAISAGISTICA DA ALECE, COM PLANTIO DE ESPÉCIES ARBUSTIVAS, HERBÁCEAS, TREPADEIRAS, ÁRVORES DE MÉDIO E GRANDE PORTE E PALMEIRAS</t>
  </si>
  <si>
    <t xml:space="preserve">TORRE TELEVISÃO/RÁDIO</t>
  </si>
  <si>
    <t xml:space="preserve">10.1</t>
  </si>
  <si>
    <t xml:space="preserve">RECUPERAÇÃO ESTRUTURAL DA TORRE DE RÁDIO E TV</t>
  </si>
  <si>
    <t xml:space="preserve">LIMPEZA GERAL</t>
  </si>
  <si>
    <t xml:space="preserve">11.1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</si>
</sst>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#,##0.00"/>
    <numFmt numFmtId="168" formatCode="0.00"/>
    <numFmt numFmtId="169" formatCode="0.0000"/>
  </numFmts>
  <fonts count="28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7"/>
      <name val="Arial MT"/>
      <family val="0"/>
      <charset val="1"/>
    </font>
    <font>
      <sz val="7"/>
      <name val="Arial MT"/>
      <family val="2"/>
      <charset val="1"/>
    </font>
    <font>
      <sz val="8"/>
      <name val="Arial MT"/>
      <family val="0"/>
      <charset val="1"/>
    </font>
    <font>
      <sz val="8"/>
      <color theme="1"/>
      <name val="Arial MT"/>
      <family val="0"/>
      <charset val="1"/>
    </font>
    <font>
      <b val="true"/>
      <sz val="7"/>
      <name val="Arial"/>
      <family val="2"/>
      <charset val="1"/>
    </font>
    <font>
      <b val="true"/>
      <sz val="7"/>
      <color rgb="FFFFFFFF"/>
      <name val="Arial"/>
      <family val="2"/>
      <charset val="1"/>
    </font>
    <font>
      <b val="true"/>
      <sz val="8"/>
      <color rgb="FFFFFFFF"/>
      <name val="Arial"/>
      <family val="2"/>
      <charset val="1"/>
    </font>
    <font>
      <sz val="10"/>
      <name val="Times New Roman"/>
      <family val="1"/>
      <charset val="1"/>
    </font>
    <font>
      <b val="true"/>
      <sz val="8"/>
      <name val="Arial"/>
      <family val="2"/>
      <charset val="1"/>
    </font>
    <font>
      <sz val="8"/>
      <color rgb="FF000000"/>
      <name val="Times New Roman"/>
      <family val="1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Arial MT"/>
      <family val="0"/>
      <charset val="1"/>
    </font>
    <font>
      <sz val="8"/>
      <name val="Arial "/>
      <family val="0"/>
      <charset val="1"/>
    </font>
    <font>
      <sz val="7"/>
      <name val="Arial "/>
      <family val="0"/>
      <charset val="1"/>
    </font>
    <font>
      <sz val="8"/>
      <color rgb="FF000000"/>
      <name val="Arial "/>
      <family val="0"/>
      <charset val="1"/>
    </font>
    <font>
      <sz val="7"/>
      <color theme="1"/>
      <name val="Arial "/>
      <family val="0"/>
      <charset val="1"/>
    </font>
    <font>
      <sz val="7"/>
      <name val="Arial MT"/>
      <family val="0"/>
      <charset val="1"/>
    </font>
    <font>
      <sz val="8"/>
      <name val="Arial MT"/>
      <family val="2"/>
      <charset val="1"/>
    </font>
    <font>
      <sz val="7"/>
      <name val="Arial"/>
      <family val="2"/>
      <charset val="1"/>
    </font>
    <font>
      <sz val="8"/>
      <color rgb="FF000000"/>
      <name val="Arial MT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 M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9CC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FFF9CC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6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3" fillId="4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5" fillId="5" borderId="2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8" fontId="16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19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2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7" fontId="16" fillId="0" borderId="3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8" fontId="16" fillId="0" borderId="8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7" fontId="15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26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7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5" fillId="0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6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24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27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2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Vírgula 1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5" activeCellId="0" sqref="I5"/>
    </sheetView>
  </sheetViews>
  <sheetFormatPr defaultColWidth="12.8046875" defaultRowHeight="12.8" customHeight="false" zeroHeight="false" outlineLevelRow="0" outlineLevelCol="0"/>
  <cols>
    <col collapsed="false" customWidth="true" hidden="false" outlineLevel="0" max="1" min="1" style="0" width="14.64"/>
    <col collapsed="false" customWidth="true" hidden="false" outlineLevel="0" max="2" min="2" style="0" width="70.61"/>
    <col collapsed="false" customWidth="true" hidden="false" outlineLevel="0" max="4" min="4" style="0" width="9.95"/>
    <col collapsed="false" customWidth="true" hidden="false" outlineLevel="0" max="5" min="5" style="0" width="16.12"/>
    <col collapsed="false" customWidth="true" hidden="false" outlineLevel="0" max="6" min="6" style="0" width="18.89"/>
  </cols>
  <sheetData>
    <row r="1" customFormat="false" ht="34.9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</row>
    <row r="2" customFormat="false" ht="14.05" hidden="false" customHeight="true" outlineLevel="0" collapsed="false">
      <c r="A2" s="1" t="s">
        <v>2</v>
      </c>
      <c r="B2" s="1"/>
      <c r="C2" s="1"/>
      <c r="D2" s="1"/>
      <c r="E2" s="2"/>
      <c r="F2" s="2"/>
    </row>
    <row r="3" customFormat="false" ht="12.8" hidden="false" customHeight="true" outlineLevel="0" collapsed="false">
      <c r="A3" s="1" t="s">
        <v>3</v>
      </c>
      <c r="B3" s="1"/>
      <c r="C3" s="1"/>
      <c r="D3" s="1"/>
      <c r="E3" s="3" t="s">
        <v>4</v>
      </c>
      <c r="F3" s="3"/>
    </row>
    <row r="4" customFormat="false" ht="12.8" hidden="false" customHeight="true" outlineLevel="0" collapsed="false">
      <c r="A4" s="1" t="s">
        <v>5</v>
      </c>
      <c r="B4" s="1"/>
      <c r="C4" s="1"/>
      <c r="D4" s="1"/>
      <c r="E4" s="3"/>
      <c r="F4" s="3"/>
    </row>
    <row r="5" customFormat="false" ht="12.8" hidden="false" customHeight="true" outlineLevel="0" collapsed="false">
      <c r="A5" s="1" t="s">
        <v>6</v>
      </c>
      <c r="B5" s="1"/>
      <c r="C5" s="1"/>
      <c r="D5" s="1"/>
      <c r="E5" s="3"/>
      <c r="F5" s="3"/>
    </row>
    <row r="6" customFormat="false" ht="12.8" hidden="false" customHeight="true" outlineLevel="0" collapsed="false">
      <c r="A6" s="4" t="s">
        <v>7</v>
      </c>
      <c r="B6" s="4"/>
      <c r="C6" s="4"/>
      <c r="D6" s="5" t="s">
        <v>8</v>
      </c>
      <c r="E6" s="5"/>
      <c r="F6" s="5"/>
    </row>
    <row r="7" customFormat="false" ht="12.8" hidden="false" customHeight="false" outlineLevel="0" collapsed="false">
      <c r="A7" s="5" t="s">
        <v>9</v>
      </c>
      <c r="B7" s="5" t="s">
        <v>10</v>
      </c>
      <c r="C7" s="5" t="s">
        <v>11</v>
      </c>
      <c r="D7" s="6" t="s">
        <v>12</v>
      </c>
      <c r="E7" s="6" t="s">
        <v>13</v>
      </c>
      <c r="F7" s="6" t="s">
        <v>14</v>
      </c>
    </row>
    <row r="8" customFormat="false" ht="12.8" hidden="false" customHeight="true" outlineLevel="0" collapsed="false">
      <c r="A8" s="7" t="s">
        <v>15</v>
      </c>
      <c r="B8" s="7"/>
      <c r="C8" s="8"/>
      <c r="D8" s="8"/>
      <c r="E8" s="8"/>
      <c r="F8" s="9" t="n">
        <f aca="false">F10</f>
        <v>28588719.9982213</v>
      </c>
    </row>
    <row r="9" customFormat="false" ht="43.35" hidden="false" customHeight="true" outlineLevel="0" collapsed="false">
      <c r="A9" s="10" t="s">
        <v>16</v>
      </c>
      <c r="B9" s="10"/>
      <c r="C9" s="11"/>
      <c r="D9" s="11"/>
      <c r="E9" s="11"/>
      <c r="F9" s="12" t="n">
        <v>28588720</v>
      </c>
    </row>
    <row r="10" customFormat="false" ht="43.35" hidden="false" customHeight="false" outlineLevel="0" collapsed="false">
      <c r="A10" s="13" t="str">
        <f aca="false">A9</f>
        <v>CONTRATAÇÃO SEMI-INTEGRADA DE EMPRESA PARA PRESTAÇÃO DE SERVIÇOS TÉCNICOS ESPECIALIZADOS DE ENGENHARIA, COMPREENDENDO A ELABORAÇÃO DO PROJETO EXECUTIVO E EXECUÇÃO DAS OBRAS DE REFORMA E MODERNIZAÇÃO DO PRÉDIO PRINCIPAL E URBANIZAÇÃO/PAISAGISMO DAS ÁREAS EXTERNAS DA ALECE, INCLUINDO SERVIÇOS DE DEMOLIÇÕES, ADEQUAÇÕES, INSTALAÇÕES PREDIAIS, PAISAGISMO, DRENAGEM E MOBILIÁRIO URBANO, CONFORME PROJETOS E PLANILHAS ORÇAMENTÁRIAS</v>
      </c>
      <c r="B10" s="13"/>
      <c r="C10" s="14"/>
      <c r="D10" s="15"/>
      <c r="E10" s="15"/>
      <c r="F10" s="16" t="n">
        <f aca="false">D11+D13+D17+D28+D45+D107+D109+D146+D151+D205+D207</f>
        <v>28588719.9982213</v>
      </c>
    </row>
    <row r="11" customFormat="false" ht="12.8" hidden="false" customHeight="false" outlineLevel="0" collapsed="false">
      <c r="A11" s="17" t="n">
        <v>1</v>
      </c>
      <c r="B11" s="18" t="s">
        <v>17</v>
      </c>
      <c r="C11" s="19"/>
      <c r="D11" s="20" t="n">
        <f aca="false">F12</f>
        <v>2255680.57</v>
      </c>
      <c r="E11" s="20"/>
      <c r="F11" s="20"/>
    </row>
    <row r="12" customFormat="false" ht="18.05" hidden="false" customHeight="false" outlineLevel="0" collapsed="false">
      <c r="A12" s="21" t="s">
        <v>18</v>
      </c>
      <c r="B12" s="22" t="s">
        <v>19</v>
      </c>
      <c r="C12" s="21" t="s">
        <v>20</v>
      </c>
      <c r="D12" s="23" t="n">
        <v>2255680.57</v>
      </c>
      <c r="E12" s="24" t="n">
        <v>1</v>
      </c>
      <c r="F12" s="25" t="n">
        <f aca="false">D12*E12</f>
        <v>2255680.57</v>
      </c>
    </row>
    <row r="13" customFormat="false" ht="12.8" hidden="false" customHeight="false" outlineLevel="0" collapsed="false">
      <c r="A13" s="26" t="n">
        <v>2</v>
      </c>
      <c r="B13" s="27" t="s">
        <v>21</v>
      </c>
      <c r="C13" s="28"/>
      <c r="D13" s="20" t="n">
        <f aca="false">SUM(F14:F16)</f>
        <v>1593092.52</v>
      </c>
      <c r="E13" s="20"/>
      <c r="F13" s="20"/>
    </row>
    <row r="14" customFormat="false" ht="12.8" hidden="false" customHeight="false" outlineLevel="0" collapsed="false">
      <c r="A14" s="29" t="s">
        <v>22</v>
      </c>
      <c r="B14" s="30" t="s">
        <v>23</v>
      </c>
      <c r="C14" s="31" t="s">
        <v>24</v>
      </c>
      <c r="D14" s="32" t="n">
        <v>123695.42</v>
      </c>
      <c r="E14" s="32" t="n">
        <v>1</v>
      </c>
      <c r="F14" s="25" t="n">
        <f aca="false">D14*E14</f>
        <v>123695.42</v>
      </c>
    </row>
    <row r="15" customFormat="false" ht="12.8" hidden="false" customHeight="false" outlineLevel="0" collapsed="false">
      <c r="A15" s="33" t="s">
        <v>25</v>
      </c>
      <c r="B15" s="34" t="s">
        <v>26</v>
      </c>
      <c r="C15" s="35" t="s">
        <v>24</v>
      </c>
      <c r="D15" s="36" t="n">
        <v>1222006.25</v>
      </c>
      <c r="E15" s="37" t="n">
        <v>1</v>
      </c>
      <c r="F15" s="25" t="n">
        <f aca="false">D15*E15</f>
        <v>1222006.25</v>
      </c>
    </row>
    <row r="16" customFormat="false" ht="12.8" hidden="false" customHeight="false" outlineLevel="0" collapsed="false">
      <c r="A16" s="29" t="s">
        <v>27</v>
      </c>
      <c r="B16" s="22" t="s">
        <v>28</v>
      </c>
      <c r="C16" s="38" t="s">
        <v>24</v>
      </c>
      <c r="D16" s="25" t="n">
        <v>247390.85</v>
      </c>
      <c r="E16" s="39" t="n">
        <v>1</v>
      </c>
      <c r="F16" s="25" t="n">
        <f aca="false">D16*E16</f>
        <v>247390.85</v>
      </c>
    </row>
    <row r="17" customFormat="false" ht="12.8" hidden="false" customHeight="false" outlineLevel="0" collapsed="false">
      <c r="A17" s="17" t="s">
        <v>29</v>
      </c>
      <c r="B17" s="18" t="s">
        <v>30</v>
      </c>
      <c r="C17" s="40"/>
      <c r="D17" s="20" t="n">
        <f aca="false">SUM(F18:F27)</f>
        <v>191916.200482</v>
      </c>
      <c r="E17" s="20"/>
      <c r="F17" s="20"/>
    </row>
    <row r="18" customFormat="false" ht="12.8" hidden="false" customHeight="false" outlineLevel="0" collapsed="false">
      <c r="A18" s="21" t="s">
        <v>31</v>
      </c>
      <c r="B18" s="41" t="s">
        <v>32</v>
      </c>
      <c r="C18" s="21" t="s">
        <v>33</v>
      </c>
      <c r="D18" s="24" t="n">
        <v>190.564444</v>
      </c>
      <c r="E18" s="24" t="n">
        <v>18</v>
      </c>
      <c r="F18" s="25" t="n">
        <f aca="false">D18*E18</f>
        <v>3430.159992</v>
      </c>
    </row>
    <row r="19" customFormat="false" ht="26.5" hidden="false" customHeight="false" outlineLevel="0" collapsed="false">
      <c r="A19" s="21" t="s">
        <v>34</v>
      </c>
      <c r="B19" s="41" t="s">
        <v>35</v>
      </c>
      <c r="C19" s="21" t="s">
        <v>36</v>
      </c>
      <c r="D19" s="24" t="n">
        <v>1140.75375</v>
      </c>
      <c r="E19" s="24" t="n">
        <v>32</v>
      </c>
      <c r="F19" s="23" t="n">
        <f aca="false">D19*E19</f>
        <v>36504.12</v>
      </c>
    </row>
    <row r="20" customFormat="false" ht="12.8" hidden="false" customHeight="false" outlineLevel="0" collapsed="false">
      <c r="A20" s="21" t="s">
        <v>37</v>
      </c>
      <c r="B20" s="41" t="s">
        <v>38</v>
      </c>
      <c r="C20" s="21" t="s">
        <v>36</v>
      </c>
      <c r="D20" s="24" t="n">
        <v>831.7775</v>
      </c>
      <c r="E20" s="24" t="n">
        <v>24</v>
      </c>
      <c r="F20" s="23" t="n">
        <f aca="false">D20*E20</f>
        <v>19962.66</v>
      </c>
    </row>
    <row r="21" customFormat="false" ht="18.05" hidden="false" customHeight="false" outlineLevel="0" collapsed="false">
      <c r="A21" s="21" t="s">
        <v>39</v>
      </c>
      <c r="B21" s="41" t="s">
        <v>40</v>
      </c>
      <c r="C21" s="21" t="s">
        <v>36</v>
      </c>
      <c r="D21" s="24" t="n">
        <v>1330.866875</v>
      </c>
      <c r="E21" s="24" t="n">
        <v>16</v>
      </c>
      <c r="F21" s="23" t="n">
        <f aca="false">D21*E21</f>
        <v>21293.87</v>
      </c>
    </row>
    <row r="22" customFormat="false" ht="12.8" hidden="false" customHeight="false" outlineLevel="0" collapsed="false">
      <c r="A22" s="21" t="s">
        <v>41</v>
      </c>
      <c r="B22" s="41" t="s">
        <v>42</v>
      </c>
      <c r="C22" s="21" t="s">
        <v>33</v>
      </c>
      <c r="D22" s="24" t="n">
        <v>366.9412</v>
      </c>
      <c r="E22" s="24" t="n">
        <v>100</v>
      </c>
      <c r="F22" s="23" t="n">
        <f aca="false">D22*E22</f>
        <v>36694.12</v>
      </c>
    </row>
    <row r="23" customFormat="false" ht="18.05" hidden="false" customHeight="false" outlineLevel="0" collapsed="false">
      <c r="A23" s="21" t="s">
        <v>43</v>
      </c>
      <c r="B23" s="41" t="s">
        <v>44</v>
      </c>
      <c r="C23" s="21" t="s">
        <v>33</v>
      </c>
      <c r="D23" s="24" t="n">
        <v>191.69225</v>
      </c>
      <c r="E23" s="24" t="n">
        <v>338</v>
      </c>
      <c r="F23" s="23" t="n">
        <f aca="false">D23*E23</f>
        <v>64791.9805</v>
      </c>
    </row>
    <row r="24" customFormat="false" ht="12.8" hidden="false" customHeight="false" outlineLevel="0" collapsed="false">
      <c r="A24" s="21" t="s">
        <v>45</v>
      </c>
      <c r="B24" s="41" t="s">
        <v>46</v>
      </c>
      <c r="C24" s="21" t="s">
        <v>24</v>
      </c>
      <c r="D24" s="24" t="n">
        <v>1395.7</v>
      </c>
      <c r="E24" s="24" t="n">
        <v>2</v>
      </c>
      <c r="F24" s="23" t="n">
        <f aca="false">D24*E24</f>
        <v>2791.4</v>
      </c>
    </row>
    <row r="25" customFormat="false" ht="12.8" hidden="false" customHeight="false" outlineLevel="0" collapsed="false">
      <c r="A25" s="21" t="s">
        <v>47</v>
      </c>
      <c r="B25" s="41" t="s">
        <v>48</v>
      </c>
      <c r="C25" s="21" t="s">
        <v>24</v>
      </c>
      <c r="D25" s="24" t="n">
        <v>273.045</v>
      </c>
      <c r="E25" s="24" t="n">
        <v>2</v>
      </c>
      <c r="F25" s="23" t="n">
        <f aca="false">D25*E25</f>
        <v>546.09</v>
      </c>
    </row>
    <row r="26" customFormat="false" ht="12.8" hidden="false" customHeight="false" outlineLevel="0" collapsed="false">
      <c r="A26" s="21" t="s">
        <v>49</v>
      </c>
      <c r="B26" s="41" t="s">
        <v>50</v>
      </c>
      <c r="C26" s="21" t="s">
        <v>24</v>
      </c>
      <c r="D26" s="24" t="n">
        <v>1741.67333</v>
      </c>
      <c r="E26" s="24" t="n">
        <v>3</v>
      </c>
      <c r="F26" s="23" t="n">
        <f aca="false">D26*E26</f>
        <v>5225.01999</v>
      </c>
    </row>
    <row r="27" customFormat="false" ht="12.8" hidden="false" customHeight="false" outlineLevel="0" collapsed="false">
      <c r="A27" s="21" t="s">
        <v>51</v>
      </c>
      <c r="B27" s="41" t="s">
        <v>52</v>
      </c>
      <c r="C27" s="21" t="s">
        <v>33</v>
      </c>
      <c r="D27" s="24" t="n">
        <v>0.33839</v>
      </c>
      <c r="E27" s="24" t="n">
        <v>2000</v>
      </c>
      <c r="F27" s="23" t="n">
        <f aca="false">D27*E27</f>
        <v>676.78</v>
      </c>
    </row>
    <row r="28" customFormat="false" ht="12.8" hidden="false" customHeight="false" outlineLevel="0" collapsed="false">
      <c r="A28" s="26" t="n">
        <v>4</v>
      </c>
      <c r="B28" s="27" t="s">
        <v>53</v>
      </c>
      <c r="C28" s="28"/>
      <c r="D28" s="20" t="n">
        <f aca="false">D29+D34</f>
        <v>210569.9473438</v>
      </c>
      <c r="E28" s="20"/>
      <c r="F28" s="20"/>
    </row>
    <row r="29" customFormat="false" ht="12.8" hidden="false" customHeight="false" outlineLevel="0" collapsed="false">
      <c r="A29" s="26" t="s">
        <v>54</v>
      </c>
      <c r="B29" s="27" t="s">
        <v>55</v>
      </c>
      <c r="C29" s="28"/>
      <c r="D29" s="20" t="n">
        <f aca="false">SUM(F30:F33)</f>
        <v>5265.3596</v>
      </c>
      <c r="E29" s="20"/>
      <c r="F29" s="20"/>
    </row>
    <row r="30" customFormat="false" ht="18.05" hidden="false" customHeight="false" outlineLevel="0" collapsed="false">
      <c r="A30" s="42" t="s">
        <v>56</v>
      </c>
      <c r="B30" s="43" t="s">
        <v>57</v>
      </c>
      <c r="C30" s="44" t="s">
        <v>33</v>
      </c>
      <c r="D30" s="45" t="n">
        <v>0.22559</v>
      </c>
      <c r="E30" s="46" t="n">
        <v>1000</v>
      </c>
      <c r="F30" s="45" t="n">
        <f aca="false">(E30*D30)</f>
        <v>225.59</v>
      </c>
    </row>
    <row r="31" customFormat="false" ht="12.8" hidden="false" customHeight="false" outlineLevel="0" collapsed="false">
      <c r="A31" s="42" t="s">
        <v>58</v>
      </c>
      <c r="B31" s="43" t="s">
        <v>59</v>
      </c>
      <c r="C31" s="44" t="s">
        <v>60</v>
      </c>
      <c r="D31" s="45" t="n">
        <v>4.48683</v>
      </c>
      <c r="E31" s="46" t="n">
        <v>60</v>
      </c>
      <c r="F31" s="45" t="n">
        <f aca="false">TRUNC(E31*D31,4)</f>
        <v>269.2098</v>
      </c>
    </row>
    <row r="32" customFormat="false" ht="12.8" hidden="false" customHeight="false" outlineLevel="0" collapsed="false">
      <c r="A32" s="42" t="s">
        <v>61</v>
      </c>
      <c r="B32" s="43" t="s">
        <v>62</v>
      </c>
      <c r="C32" s="44" t="s">
        <v>60</v>
      </c>
      <c r="D32" s="45" t="n">
        <v>60.2085</v>
      </c>
      <c r="E32" s="46" t="n">
        <v>60</v>
      </c>
      <c r="F32" s="45" t="n">
        <f aca="false">TRUNC(E32*D32,4)</f>
        <v>3612.51</v>
      </c>
    </row>
    <row r="33" customFormat="false" ht="18.05" hidden="false" customHeight="false" outlineLevel="0" collapsed="false">
      <c r="A33" s="42" t="s">
        <v>63</v>
      </c>
      <c r="B33" s="43" t="s">
        <v>64</v>
      </c>
      <c r="C33" s="44" t="s">
        <v>60</v>
      </c>
      <c r="D33" s="45" t="n">
        <v>19.30083</v>
      </c>
      <c r="E33" s="46" t="n">
        <v>60</v>
      </c>
      <c r="F33" s="45" t="n">
        <f aca="false">TRUNC(E33*D33,4)</f>
        <v>1158.0498</v>
      </c>
    </row>
    <row r="34" customFormat="false" ht="12.8" hidden="false" customHeight="false" outlineLevel="0" collapsed="false">
      <c r="A34" s="26" t="s">
        <v>65</v>
      </c>
      <c r="B34" s="27" t="s">
        <v>66</v>
      </c>
      <c r="C34" s="47"/>
      <c r="D34" s="48" t="n">
        <f aca="false">SUM(F35:F44)</f>
        <v>205304.5877438</v>
      </c>
      <c r="E34" s="48"/>
      <c r="F34" s="48"/>
    </row>
    <row r="35" customFormat="false" ht="12.8" hidden="false" customHeight="false" outlineLevel="0" collapsed="false">
      <c r="A35" s="21" t="s">
        <v>67</v>
      </c>
      <c r="B35" s="49" t="s">
        <v>68</v>
      </c>
      <c r="C35" s="50" t="s">
        <v>60</v>
      </c>
      <c r="D35" s="24" t="n">
        <v>9.95121</v>
      </c>
      <c r="E35" s="51" t="n">
        <v>300</v>
      </c>
      <c r="F35" s="52" t="n">
        <f aca="false">(D35*E35)</f>
        <v>2985.363</v>
      </c>
    </row>
    <row r="36" customFormat="false" ht="12.8" hidden="false" customHeight="false" outlineLevel="0" collapsed="false">
      <c r="A36" s="21" t="s">
        <v>69</v>
      </c>
      <c r="B36" s="49" t="s">
        <v>70</v>
      </c>
      <c r="C36" s="50" t="s">
        <v>60</v>
      </c>
      <c r="D36" s="24" t="n">
        <v>13.1847</v>
      </c>
      <c r="E36" s="53" t="n">
        <v>300</v>
      </c>
      <c r="F36" s="52" t="n">
        <f aca="false">(D36*E36)</f>
        <v>3955.41</v>
      </c>
    </row>
    <row r="37" customFormat="false" ht="12.8" hidden="false" customHeight="false" outlineLevel="0" collapsed="false">
      <c r="A37" s="21" t="s">
        <v>71</v>
      </c>
      <c r="B37" s="49" t="s">
        <v>72</v>
      </c>
      <c r="C37" s="50" t="s">
        <v>60</v>
      </c>
      <c r="D37" s="24" t="n">
        <v>18.3859</v>
      </c>
      <c r="E37" s="53" t="n">
        <v>300</v>
      </c>
      <c r="F37" s="52" t="n">
        <f aca="false">(D37*E37)</f>
        <v>5515.77</v>
      </c>
    </row>
    <row r="38" customFormat="false" ht="12.8" hidden="false" customHeight="false" outlineLevel="0" collapsed="false">
      <c r="A38" s="21" t="s">
        <v>73</v>
      </c>
      <c r="B38" s="49" t="s">
        <v>59</v>
      </c>
      <c r="C38" s="50" t="s">
        <v>60</v>
      </c>
      <c r="D38" s="24" t="n">
        <v>4.48681</v>
      </c>
      <c r="E38" s="53" t="n">
        <v>900</v>
      </c>
      <c r="F38" s="52" t="n">
        <f aca="false">(D38*E38)</f>
        <v>4038.129</v>
      </c>
    </row>
    <row r="39" customFormat="false" ht="12.8" hidden="false" customHeight="false" outlineLevel="0" collapsed="false">
      <c r="A39" s="21" t="s">
        <v>74</v>
      </c>
      <c r="B39" s="49" t="s">
        <v>75</v>
      </c>
      <c r="C39" s="50" t="s">
        <v>33</v>
      </c>
      <c r="D39" s="24" t="n">
        <v>95.66439</v>
      </c>
      <c r="E39" s="53" t="n">
        <v>1200</v>
      </c>
      <c r="F39" s="52" t="n">
        <f aca="false">(D39*E39)</f>
        <v>114797.268</v>
      </c>
    </row>
    <row r="40" customFormat="false" ht="12.8" hidden="false" customHeight="false" outlineLevel="0" collapsed="false">
      <c r="A40" s="21" t="s">
        <v>76</v>
      </c>
      <c r="B40" s="49" t="s">
        <v>77</v>
      </c>
      <c r="C40" s="50" t="s">
        <v>33</v>
      </c>
      <c r="D40" s="24" t="n">
        <v>32.59833</v>
      </c>
      <c r="E40" s="53" t="n">
        <v>150</v>
      </c>
      <c r="F40" s="52" t="n">
        <f aca="false">(D40*E40)</f>
        <v>4889.7495</v>
      </c>
    </row>
    <row r="41" customFormat="false" ht="12.8" hidden="false" customHeight="false" outlineLevel="0" collapsed="false">
      <c r="A41" s="21" t="s">
        <v>78</v>
      </c>
      <c r="B41" s="49" t="s">
        <v>79</v>
      </c>
      <c r="C41" s="50" t="s">
        <v>60</v>
      </c>
      <c r="D41" s="24" t="n">
        <v>32.59833</v>
      </c>
      <c r="E41" s="53" t="n">
        <v>896.86</v>
      </c>
      <c r="F41" s="52" t="n">
        <f aca="false">(D41*E41)</f>
        <v>29236.1382438</v>
      </c>
    </row>
    <row r="42" customFormat="false" ht="12.8" hidden="false" customHeight="false" outlineLevel="0" collapsed="false">
      <c r="A42" s="21" t="s">
        <v>80</v>
      </c>
      <c r="B42" s="49" t="s">
        <v>81</v>
      </c>
      <c r="C42" s="50" t="s">
        <v>82</v>
      </c>
      <c r="D42" s="24" t="n">
        <v>131.00745</v>
      </c>
      <c r="E42" s="53" t="n">
        <v>200</v>
      </c>
      <c r="F42" s="52" t="n">
        <f aca="false">(D42*E42)</f>
        <v>26201.49</v>
      </c>
    </row>
    <row r="43" customFormat="false" ht="12.8" hidden="false" customHeight="false" outlineLevel="0" collapsed="false">
      <c r="A43" s="21" t="s">
        <v>83</v>
      </c>
      <c r="B43" s="49" t="s">
        <v>84</v>
      </c>
      <c r="C43" s="50" t="s">
        <v>82</v>
      </c>
      <c r="D43" s="24" t="n">
        <v>7.219</v>
      </c>
      <c r="E43" s="53" t="n">
        <v>200</v>
      </c>
      <c r="F43" s="52" t="n">
        <f aca="false">(D43*E43)</f>
        <v>1443.8</v>
      </c>
    </row>
    <row r="44" customFormat="false" ht="12.8" hidden="false" customHeight="false" outlineLevel="0" collapsed="false">
      <c r="A44" s="21" t="s">
        <v>85</v>
      </c>
      <c r="B44" s="49" t="s">
        <v>86</v>
      </c>
      <c r="C44" s="50" t="s">
        <v>24</v>
      </c>
      <c r="D44" s="24" t="n">
        <v>12241.47</v>
      </c>
      <c r="E44" s="53" t="n">
        <v>1</v>
      </c>
      <c r="F44" s="23" t="n">
        <f aca="false">(D44*E44)</f>
        <v>12241.47</v>
      </c>
    </row>
    <row r="45" customFormat="false" ht="12.8" hidden="false" customHeight="false" outlineLevel="0" collapsed="false">
      <c r="A45" s="26" t="n">
        <v>5</v>
      </c>
      <c r="B45" s="27" t="s">
        <v>87</v>
      </c>
      <c r="C45" s="40"/>
      <c r="D45" s="54" t="n">
        <f aca="false">D46+D56+D62+D69+D71</f>
        <v>4854184.7153892</v>
      </c>
      <c r="E45" s="54"/>
      <c r="F45" s="54"/>
    </row>
    <row r="46" customFormat="false" ht="12.8" hidden="false" customHeight="false" outlineLevel="0" collapsed="false">
      <c r="A46" s="26" t="s">
        <v>88</v>
      </c>
      <c r="B46" s="27" t="s">
        <v>89</v>
      </c>
      <c r="C46" s="47"/>
      <c r="D46" s="48" t="n">
        <f aca="false">SUM(F47:F55)</f>
        <v>224320.7319551</v>
      </c>
      <c r="E46" s="48"/>
      <c r="F46" s="48"/>
    </row>
    <row r="47" customFormat="false" ht="12.8" hidden="false" customHeight="false" outlineLevel="0" collapsed="false">
      <c r="A47" s="55" t="s">
        <v>90</v>
      </c>
      <c r="B47" s="56" t="s">
        <v>91</v>
      </c>
      <c r="C47" s="57" t="s">
        <v>33</v>
      </c>
      <c r="D47" s="58" t="n">
        <v>5.42679</v>
      </c>
      <c r="E47" s="59" t="n">
        <v>3597.1</v>
      </c>
      <c r="F47" s="23" t="n">
        <f aca="false">(D47*E47)</f>
        <v>19520.706309</v>
      </c>
    </row>
    <row r="48" customFormat="false" ht="12.8" hidden="false" customHeight="false" outlineLevel="0" collapsed="false">
      <c r="A48" s="55" t="s">
        <v>92</v>
      </c>
      <c r="B48" s="56" t="s">
        <v>93</v>
      </c>
      <c r="C48" s="57" t="s">
        <v>60</v>
      </c>
      <c r="D48" s="58" t="n">
        <v>281.95492</v>
      </c>
      <c r="E48" s="59" t="n">
        <v>215.83</v>
      </c>
      <c r="F48" s="23" t="n">
        <f aca="false">(D48*E48)</f>
        <v>60854.3303836</v>
      </c>
    </row>
    <row r="49" customFormat="false" ht="12.8" hidden="false" customHeight="false" outlineLevel="0" collapsed="false">
      <c r="A49" s="55" t="s">
        <v>94</v>
      </c>
      <c r="B49" s="56" t="s">
        <v>95</v>
      </c>
      <c r="C49" s="57" t="s">
        <v>60</v>
      </c>
      <c r="D49" s="58" t="n">
        <v>65.07152</v>
      </c>
      <c r="E49" s="59" t="n">
        <v>23.63</v>
      </c>
      <c r="F49" s="23" t="n">
        <f aca="false">(D49*E49)</f>
        <v>1537.6400176</v>
      </c>
    </row>
    <row r="50" customFormat="false" ht="12.8" hidden="false" customHeight="false" outlineLevel="0" collapsed="false">
      <c r="A50" s="55" t="s">
        <v>96</v>
      </c>
      <c r="B50" s="56" t="s">
        <v>97</v>
      </c>
      <c r="C50" s="57" t="s">
        <v>33</v>
      </c>
      <c r="D50" s="58" t="n">
        <v>29.06401</v>
      </c>
      <c r="E50" s="59" t="n">
        <v>125.6</v>
      </c>
      <c r="F50" s="23" t="n">
        <f aca="false">(D50*E50)</f>
        <v>3650.439656</v>
      </c>
    </row>
    <row r="51" customFormat="false" ht="12.8" hidden="false" customHeight="false" outlineLevel="0" collapsed="false">
      <c r="A51" s="55" t="s">
        <v>98</v>
      </c>
      <c r="B51" s="56" t="s">
        <v>99</v>
      </c>
      <c r="C51" s="57" t="s">
        <v>33</v>
      </c>
      <c r="D51" s="58" t="n">
        <v>36.55876</v>
      </c>
      <c r="E51" s="59" t="n">
        <v>1417.01</v>
      </c>
      <c r="F51" s="23" t="n">
        <f aca="false">(D51*E51)</f>
        <v>51804.1285076</v>
      </c>
    </row>
    <row r="52" customFormat="false" ht="12.8" hidden="false" customHeight="false" outlineLevel="0" collapsed="false">
      <c r="A52" s="55" t="s">
        <v>100</v>
      </c>
      <c r="B52" s="56" t="s">
        <v>101</v>
      </c>
      <c r="C52" s="57" t="s">
        <v>33</v>
      </c>
      <c r="D52" s="58" t="n">
        <v>16.26783</v>
      </c>
      <c r="E52" s="59" t="n">
        <v>959.49</v>
      </c>
      <c r="F52" s="23" t="n">
        <f aca="false">(D52*E52)</f>
        <v>15608.8202067</v>
      </c>
    </row>
    <row r="53" customFormat="false" ht="12.8" hidden="false" customHeight="false" outlineLevel="0" collapsed="false">
      <c r="A53" s="55" t="s">
        <v>102</v>
      </c>
      <c r="B53" s="56" t="s">
        <v>59</v>
      </c>
      <c r="C53" s="57" t="s">
        <v>60</v>
      </c>
      <c r="D53" s="58" t="n">
        <v>4.48681</v>
      </c>
      <c r="E53" s="59" t="n">
        <v>849.38</v>
      </c>
      <c r="F53" s="23" t="n">
        <f aca="false">(D53*E53)</f>
        <v>3811.0066778</v>
      </c>
    </row>
    <row r="54" customFormat="false" ht="12.8" hidden="false" customHeight="false" outlineLevel="0" collapsed="false">
      <c r="A54" s="55" t="s">
        <v>103</v>
      </c>
      <c r="B54" s="56" t="s">
        <v>62</v>
      </c>
      <c r="C54" s="57" t="s">
        <v>60</v>
      </c>
      <c r="D54" s="58" t="n">
        <v>60.20854</v>
      </c>
      <c r="E54" s="59" t="n">
        <v>849.38</v>
      </c>
      <c r="F54" s="23" t="n">
        <f aca="false">(D54*E54)</f>
        <v>51139.9297052</v>
      </c>
    </row>
    <row r="55" customFormat="false" ht="18.05" hidden="false" customHeight="false" outlineLevel="0" collapsed="false">
      <c r="A55" s="55" t="s">
        <v>104</v>
      </c>
      <c r="B55" s="60" t="s">
        <v>64</v>
      </c>
      <c r="C55" s="57" t="s">
        <v>60</v>
      </c>
      <c r="D55" s="61" t="n">
        <v>19.30082</v>
      </c>
      <c r="E55" s="59" t="n">
        <v>849.38</v>
      </c>
      <c r="F55" s="23" t="n">
        <f aca="false">(D55*E55)</f>
        <v>16393.7304916</v>
      </c>
    </row>
    <row r="56" customFormat="false" ht="12.8" hidden="false" customHeight="false" outlineLevel="0" collapsed="false">
      <c r="A56" s="26" t="s">
        <v>105</v>
      </c>
      <c r="B56" s="27" t="s">
        <v>106</v>
      </c>
      <c r="C56" s="62"/>
      <c r="D56" s="63" t="n">
        <f aca="false">SUM(F57:F61)</f>
        <v>1990711.2989986</v>
      </c>
      <c r="E56" s="63"/>
      <c r="F56" s="63"/>
    </row>
    <row r="57" customFormat="false" ht="12.8" hidden="false" customHeight="false" outlineLevel="0" collapsed="false">
      <c r="A57" s="55" t="s">
        <v>107</v>
      </c>
      <c r="B57" s="56" t="s">
        <v>108</v>
      </c>
      <c r="C57" s="50" t="s">
        <v>33</v>
      </c>
      <c r="D57" s="25" t="n">
        <v>30.768515</v>
      </c>
      <c r="E57" s="64" t="n">
        <v>3597.1</v>
      </c>
      <c r="F57" s="23" t="n">
        <f aca="false">(D57*E57)</f>
        <v>110677.4253065</v>
      </c>
    </row>
    <row r="58" customFormat="false" ht="12.8" hidden="false" customHeight="false" outlineLevel="0" collapsed="false">
      <c r="A58" s="55" t="s">
        <v>109</v>
      </c>
      <c r="B58" s="56" t="s">
        <v>110</v>
      </c>
      <c r="C58" s="50" t="s">
        <v>33</v>
      </c>
      <c r="D58" s="25" t="n">
        <v>41.747422</v>
      </c>
      <c r="E58" s="64" t="n">
        <v>3597.1</v>
      </c>
      <c r="F58" s="23" t="n">
        <f aca="false">(D58*E58)</f>
        <v>150169.6516762</v>
      </c>
    </row>
    <row r="59" customFormat="false" ht="18.05" hidden="false" customHeight="false" outlineLevel="0" collapsed="false">
      <c r="A59" s="55" t="s">
        <v>111</v>
      </c>
      <c r="B59" s="56" t="s">
        <v>112</v>
      </c>
      <c r="C59" s="50" t="s">
        <v>33</v>
      </c>
      <c r="D59" s="25" t="n">
        <v>208.950177</v>
      </c>
      <c r="E59" s="64" t="n">
        <v>5095.55</v>
      </c>
      <c r="F59" s="23" t="n">
        <f aca="false">(D59*E59)</f>
        <v>1064716.07441235</v>
      </c>
    </row>
    <row r="60" customFormat="false" ht="12.8" hidden="false" customHeight="false" outlineLevel="0" collapsed="false">
      <c r="A60" s="55" t="s">
        <v>113</v>
      </c>
      <c r="B60" s="56" t="s">
        <v>114</v>
      </c>
      <c r="C60" s="50" t="s">
        <v>33</v>
      </c>
      <c r="D60" s="25" t="n">
        <v>33.488177</v>
      </c>
      <c r="E60" s="64" t="n">
        <v>5095.55</v>
      </c>
      <c r="F60" s="23" t="n">
        <f aca="false">(D60*E60)</f>
        <v>170640.68031235</v>
      </c>
    </row>
    <row r="61" customFormat="false" ht="18.05" hidden="false" customHeight="false" outlineLevel="0" collapsed="false">
      <c r="A61" s="55" t="s">
        <v>115</v>
      </c>
      <c r="B61" s="60" t="s">
        <v>116</v>
      </c>
      <c r="C61" s="50" t="s">
        <v>82</v>
      </c>
      <c r="D61" s="24" t="n">
        <v>810.29604</v>
      </c>
      <c r="E61" s="64" t="n">
        <v>610.28</v>
      </c>
      <c r="F61" s="23" t="n">
        <f aca="false">(D61*E61)</f>
        <v>494507.4672912</v>
      </c>
    </row>
    <row r="62" customFormat="false" ht="12.8" hidden="false" customHeight="false" outlineLevel="0" collapsed="false">
      <c r="A62" s="26" t="s">
        <v>117</v>
      </c>
      <c r="B62" s="27" t="s">
        <v>118</v>
      </c>
      <c r="C62" s="62"/>
      <c r="D62" s="63" t="n">
        <f aca="false">SUM(F63:F68)</f>
        <v>708650.529157</v>
      </c>
      <c r="E62" s="63"/>
      <c r="F62" s="63"/>
    </row>
    <row r="63" customFormat="false" ht="12.8" hidden="false" customHeight="false" outlineLevel="0" collapsed="false">
      <c r="A63" s="21" t="s">
        <v>119</v>
      </c>
      <c r="B63" s="49" t="s">
        <v>120</v>
      </c>
      <c r="C63" s="50" t="s">
        <v>33</v>
      </c>
      <c r="D63" s="23" t="n">
        <v>7.544866</v>
      </c>
      <c r="E63" s="64" t="n">
        <v>31680</v>
      </c>
      <c r="F63" s="23" t="n">
        <f aca="false">(D63*E63)</f>
        <v>239021.35488</v>
      </c>
    </row>
    <row r="64" customFormat="false" ht="12.8" hidden="false" customHeight="false" outlineLevel="0" collapsed="false">
      <c r="A64" s="21" t="s">
        <v>121</v>
      </c>
      <c r="B64" s="49" t="s">
        <v>122</v>
      </c>
      <c r="C64" s="50" t="s">
        <v>33</v>
      </c>
      <c r="D64" s="23" t="n">
        <v>176.72785</v>
      </c>
      <c r="E64" s="64" t="n">
        <v>294.8</v>
      </c>
      <c r="F64" s="23" t="n">
        <f aca="false">(D64*E64)</f>
        <v>52099.37018</v>
      </c>
    </row>
    <row r="65" customFormat="false" ht="12.8" hidden="false" customHeight="false" outlineLevel="0" collapsed="false">
      <c r="A65" s="21" t="s">
        <v>123</v>
      </c>
      <c r="B65" s="49" t="s">
        <v>124</v>
      </c>
      <c r="C65" s="50" t="s">
        <v>33</v>
      </c>
      <c r="D65" s="23" t="n">
        <v>161.70077</v>
      </c>
      <c r="E65" s="64" t="n">
        <v>1006.1</v>
      </c>
      <c r="F65" s="23" t="n">
        <f aca="false">(D65*E65)</f>
        <v>162687.144697</v>
      </c>
    </row>
    <row r="66" customFormat="false" ht="18.05" hidden="false" customHeight="false" outlineLevel="0" collapsed="false">
      <c r="A66" s="21" t="s">
        <v>125</v>
      </c>
      <c r="B66" s="49" t="s">
        <v>112</v>
      </c>
      <c r="C66" s="50" t="s">
        <v>33</v>
      </c>
      <c r="D66" s="23" t="n">
        <v>139.29176</v>
      </c>
      <c r="E66" s="64" t="n">
        <v>1252</v>
      </c>
      <c r="F66" s="23" t="n">
        <f aca="false">(D66*E66)</f>
        <v>174393.28352</v>
      </c>
    </row>
    <row r="67" customFormat="false" ht="12.8" hidden="false" customHeight="false" outlineLevel="0" collapsed="false">
      <c r="A67" s="21" t="s">
        <v>126</v>
      </c>
      <c r="B67" s="49" t="s">
        <v>108</v>
      </c>
      <c r="C67" s="50" t="s">
        <v>33</v>
      </c>
      <c r="D67" s="23" t="n">
        <v>30.76851</v>
      </c>
      <c r="E67" s="64" t="n">
        <v>1252</v>
      </c>
      <c r="F67" s="23" t="n">
        <f aca="false">(D67*E67)</f>
        <v>38522.17452</v>
      </c>
    </row>
    <row r="68" customFormat="false" ht="12.8" hidden="false" customHeight="false" outlineLevel="0" collapsed="false">
      <c r="A68" s="21" t="s">
        <v>127</v>
      </c>
      <c r="B68" s="49" t="s">
        <v>114</v>
      </c>
      <c r="C68" s="50" t="s">
        <v>33</v>
      </c>
      <c r="D68" s="23" t="n">
        <v>33.48818</v>
      </c>
      <c r="E68" s="64" t="n">
        <v>1252</v>
      </c>
      <c r="F68" s="23" t="n">
        <f aca="false">(D68*E68)</f>
        <v>41927.20136</v>
      </c>
    </row>
    <row r="69" customFormat="false" ht="12.8" hidden="false" customHeight="false" outlineLevel="0" collapsed="false">
      <c r="A69" s="26" t="s">
        <v>128</v>
      </c>
      <c r="B69" s="27" t="s">
        <v>129</v>
      </c>
      <c r="C69" s="40"/>
      <c r="D69" s="54" t="n">
        <f aca="false">SUM(F70)</f>
        <v>1607663.808596</v>
      </c>
      <c r="E69" s="54"/>
      <c r="F69" s="54"/>
    </row>
    <row r="70" customFormat="false" ht="12.8" hidden="false" customHeight="false" outlineLevel="0" collapsed="false">
      <c r="A70" s="21" t="s">
        <v>130</v>
      </c>
      <c r="B70" s="41" t="s">
        <v>131</v>
      </c>
      <c r="C70" s="50" t="s">
        <v>33</v>
      </c>
      <c r="D70" s="24" t="n">
        <v>838.4953</v>
      </c>
      <c r="E70" s="65" t="n">
        <v>1917.32</v>
      </c>
      <c r="F70" s="23" t="n">
        <f aca="false">(D70*E70)</f>
        <v>1607663.808596</v>
      </c>
    </row>
    <row r="71" customFormat="false" ht="12.8" hidden="false" customHeight="false" outlineLevel="0" collapsed="false">
      <c r="A71" s="26" t="s">
        <v>132</v>
      </c>
      <c r="B71" s="27" t="s">
        <v>133</v>
      </c>
      <c r="C71" s="47"/>
      <c r="D71" s="48" t="n">
        <f aca="false">SUM(F72:F106)</f>
        <v>322838.3466825</v>
      </c>
      <c r="E71" s="48"/>
      <c r="F71" s="48"/>
    </row>
    <row r="72" customFormat="false" ht="12.8" hidden="false" customHeight="false" outlineLevel="0" collapsed="false">
      <c r="A72" s="21" t="s">
        <v>134</v>
      </c>
      <c r="B72" s="49" t="s">
        <v>135</v>
      </c>
      <c r="C72" s="50" t="s">
        <v>82</v>
      </c>
      <c r="D72" s="24" t="n">
        <v>68.90641</v>
      </c>
      <c r="E72" s="64" t="n">
        <v>205.26</v>
      </c>
      <c r="F72" s="23" t="n">
        <f aca="false">(D72*E72)</f>
        <v>14143.7297166</v>
      </c>
    </row>
    <row r="73" customFormat="false" ht="18.05" hidden="false" customHeight="false" outlineLevel="0" collapsed="false">
      <c r="A73" s="21" t="s">
        <v>136</v>
      </c>
      <c r="B73" s="49" t="s">
        <v>137</v>
      </c>
      <c r="C73" s="50" t="s">
        <v>82</v>
      </c>
      <c r="D73" s="24" t="n">
        <v>26.40703</v>
      </c>
      <c r="E73" s="64" t="n">
        <v>1000.43</v>
      </c>
      <c r="F73" s="23" t="n">
        <f aca="false">(D73*E73)</f>
        <v>26418.3850229</v>
      </c>
    </row>
    <row r="74" customFormat="false" ht="18.05" hidden="false" customHeight="false" outlineLevel="0" collapsed="false">
      <c r="A74" s="21" t="s">
        <v>138</v>
      </c>
      <c r="B74" s="49" t="s">
        <v>139</v>
      </c>
      <c r="C74" s="50" t="s">
        <v>82</v>
      </c>
      <c r="D74" s="24" t="n">
        <v>51.37276</v>
      </c>
      <c r="E74" s="64" t="n">
        <v>662.16</v>
      </c>
      <c r="F74" s="23" t="n">
        <f aca="false">(D74*E74)</f>
        <v>34016.9867616</v>
      </c>
    </row>
    <row r="75" customFormat="false" ht="26.5" hidden="false" customHeight="false" outlineLevel="0" collapsed="false">
      <c r="A75" s="21" t="s">
        <v>140</v>
      </c>
      <c r="B75" s="49" t="s">
        <v>141</v>
      </c>
      <c r="C75" s="50" t="s">
        <v>82</v>
      </c>
      <c r="D75" s="24" t="n">
        <v>43.5522</v>
      </c>
      <c r="E75" s="64" t="n">
        <v>508.86</v>
      </c>
      <c r="F75" s="23" t="n">
        <f aca="false">(D75*E75)</f>
        <v>22161.972492</v>
      </c>
    </row>
    <row r="76" customFormat="false" ht="18.05" hidden="false" customHeight="false" outlineLevel="0" collapsed="false">
      <c r="A76" s="21" t="s">
        <v>142</v>
      </c>
      <c r="B76" s="49" t="s">
        <v>143</v>
      </c>
      <c r="C76" s="50" t="s">
        <v>82</v>
      </c>
      <c r="D76" s="24" t="n">
        <v>18.04751</v>
      </c>
      <c r="E76" s="64" t="n">
        <v>546.38</v>
      </c>
      <c r="F76" s="23" t="n">
        <f aca="false">(D76*E76)</f>
        <v>9860.7985138</v>
      </c>
    </row>
    <row r="77" customFormat="false" ht="12.8" hidden="false" customHeight="false" outlineLevel="0" collapsed="false">
      <c r="A77" s="21" t="s">
        <v>144</v>
      </c>
      <c r="B77" s="49" t="s">
        <v>145</v>
      </c>
      <c r="C77" s="50" t="s">
        <v>24</v>
      </c>
      <c r="D77" s="24" t="n">
        <v>175.19875</v>
      </c>
      <c r="E77" s="64" t="n">
        <v>24</v>
      </c>
      <c r="F77" s="23" t="n">
        <f aca="false">(D77*E77)</f>
        <v>4204.77</v>
      </c>
    </row>
    <row r="78" customFormat="false" ht="12.8" hidden="false" customHeight="false" outlineLevel="0" collapsed="false">
      <c r="A78" s="21" t="s">
        <v>146</v>
      </c>
      <c r="B78" s="49" t="s">
        <v>147</v>
      </c>
      <c r="C78" s="50" t="s">
        <v>24</v>
      </c>
      <c r="D78" s="24" t="n">
        <v>456.04</v>
      </c>
      <c r="E78" s="64" t="n">
        <v>2</v>
      </c>
      <c r="F78" s="23" t="n">
        <f aca="false">(D78*E78)</f>
        <v>912.08</v>
      </c>
    </row>
    <row r="79" customFormat="false" ht="18.05" hidden="false" customHeight="false" outlineLevel="0" collapsed="false">
      <c r="A79" s="21" t="s">
        <v>148</v>
      </c>
      <c r="B79" s="49" t="s">
        <v>149</v>
      </c>
      <c r="C79" s="50" t="s">
        <v>24</v>
      </c>
      <c r="D79" s="24" t="n">
        <v>7556.25833</v>
      </c>
      <c r="E79" s="64" t="n">
        <v>6</v>
      </c>
      <c r="F79" s="23" t="n">
        <f aca="false">(D79*E79)</f>
        <v>45337.54998</v>
      </c>
    </row>
    <row r="80" customFormat="false" ht="12.8" hidden="false" customHeight="false" outlineLevel="0" collapsed="false">
      <c r="A80" s="21" t="s">
        <v>150</v>
      </c>
      <c r="B80" s="49" t="s">
        <v>151</v>
      </c>
      <c r="C80" s="50" t="s">
        <v>33</v>
      </c>
      <c r="D80" s="24" t="n">
        <v>7.43208</v>
      </c>
      <c r="E80" s="64" t="n">
        <v>120</v>
      </c>
      <c r="F80" s="23" t="n">
        <f aca="false">(D80*E80)</f>
        <v>891.8496</v>
      </c>
    </row>
    <row r="81" customFormat="false" ht="12.8" hidden="false" customHeight="false" outlineLevel="0" collapsed="false">
      <c r="A81" s="21" t="s">
        <v>152</v>
      </c>
      <c r="B81" s="49" t="s">
        <v>153</v>
      </c>
      <c r="C81" s="50" t="s">
        <v>60</v>
      </c>
      <c r="D81" s="24" t="n">
        <v>56.19799</v>
      </c>
      <c r="E81" s="64" t="n">
        <v>83.49</v>
      </c>
      <c r="F81" s="23" t="n">
        <f aca="false">(D81*E81)</f>
        <v>4691.9701851</v>
      </c>
    </row>
    <row r="82" customFormat="false" ht="12.8" hidden="false" customHeight="false" outlineLevel="0" collapsed="false">
      <c r="A82" s="21" t="s">
        <v>154</v>
      </c>
      <c r="B82" s="49" t="s">
        <v>79</v>
      </c>
      <c r="C82" s="50" t="s">
        <v>60</v>
      </c>
      <c r="D82" s="24" t="n">
        <v>32.5983</v>
      </c>
      <c r="E82" s="64" t="n">
        <v>49.29</v>
      </c>
      <c r="F82" s="23" t="n">
        <f aca="false">(D82*E82)</f>
        <v>1606.770207</v>
      </c>
    </row>
    <row r="83" customFormat="false" ht="12.8" hidden="false" customHeight="false" outlineLevel="0" collapsed="false">
      <c r="A83" s="21" t="s">
        <v>155</v>
      </c>
      <c r="B83" s="49" t="s">
        <v>156</v>
      </c>
      <c r="C83" s="50" t="s">
        <v>60</v>
      </c>
      <c r="D83" s="24" t="n">
        <v>24.57719</v>
      </c>
      <c r="E83" s="64" t="n">
        <v>34.2</v>
      </c>
      <c r="F83" s="23" t="n">
        <f aca="false">(D83*E83)</f>
        <v>840.539898</v>
      </c>
    </row>
    <row r="84" customFormat="false" ht="12.8" hidden="false" customHeight="false" outlineLevel="0" collapsed="false">
      <c r="A84" s="21" t="s">
        <v>157</v>
      </c>
      <c r="B84" s="49" t="s">
        <v>158</v>
      </c>
      <c r="C84" s="50" t="s">
        <v>159</v>
      </c>
      <c r="D84" s="24" t="n">
        <v>29.1269</v>
      </c>
      <c r="E84" s="64" t="n">
        <v>34.2</v>
      </c>
      <c r="F84" s="23" t="n">
        <f aca="false">(D84*E84)</f>
        <v>996.13998</v>
      </c>
    </row>
    <row r="85" customFormat="false" ht="12.8" hidden="false" customHeight="false" outlineLevel="0" collapsed="false">
      <c r="A85" s="21" t="s">
        <v>160</v>
      </c>
      <c r="B85" s="49" t="s">
        <v>161</v>
      </c>
      <c r="C85" s="50" t="s">
        <v>60</v>
      </c>
      <c r="D85" s="24" t="n">
        <v>565.28863</v>
      </c>
      <c r="E85" s="64" t="n">
        <v>18.64</v>
      </c>
      <c r="F85" s="23" t="n">
        <f aca="false">(D85*E85)</f>
        <v>10536.9800632</v>
      </c>
    </row>
    <row r="86" customFormat="false" ht="18.05" hidden="false" customHeight="false" outlineLevel="0" collapsed="false">
      <c r="A86" s="21" t="s">
        <v>162</v>
      </c>
      <c r="B86" s="49" t="s">
        <v>163</v>
      </c>
      <c r="C86" s="50" t="s">
        <v>60</v>
      </c>
      <c r="D86" s="24" t="n">
        <v>689.58021</v>
      </c>
      <c r="E86" s="64" t="n">
        <v>3.74</v>
      </c>
      <c r="F86" s="23" t="n">
        <f aca="false">(D86*E86)</f>
        <v>2579.0299854</v>
      </c>
    </row>
    <row r="87" customFormat="false" ht="18.05" hidden="false" customHeight="false" outlineLevel="0" collapsed="false">
      <c r="A87" s="21" t="s">
        <v>164</v>
      </c>
      <c r="B87" s="49" t="s">
        <v>165</v>
      </c>
      <c r="C87" s="50" t="s">
        <v>33</v>
      </c>
      <c r="D87" s="24" t="n">
        <v>325.5449</v>
      </c>
      <c r="E87" s="64" t="n">
        <v>28.06</v>
      </c>
      <c r="F87" s="23" t="n">
        <f aca="false">(D87*E87)</f>
        <v>9134.789894</v>
      </c>
    </row>
    <row r="88" customFormat="false" ht="18.05" hidden="false" customHeight="false" outlineLevel="0" collapsed="false">
      <c r="A88" s="21" t="s">
        <v>166</v>
      </c>
      <c r="B88" s="49" t="s">
        <v>167</v>
      </c>
      <c r="C88" s="50" t="s">
        <v>33</v>
      </c>
      <c r="D88" s="24" t="n">
        <v>65.4724</v>
      </c>
      <c r="E88" s="64" t="n">
        <v>222.63</v>
      </c>
      <c r="F88" s="23" t="n">
        <f aca="false">(D88*E88)</f>
        <v>14576.120412</v>
      </c>
    </row>
    <row r="89" customFormat="false" ht="12.8" hidden="false" customHeight="false" outlineLevel="0" collapsed="false">
      <c r="A89" s="21" t="s">
        <v>168</v>
      </c>
      <c r="B89" s="49" t="s">
        <v>169</v>
      </c>
      <c r="C89" s="50" t="s">
        <v>33</v>
      </c>
      <c r="D89" s="24" t="n">
        <v>47.69048</v>
      </c>
      <c r="E89" s="64" t="n">
        <v>0.84</v>
      </c>
      <c r="F89" s="23" t="n">
        <f aca="false">(D89*E89)</f>
        <v>40.0600032</v>
      </c>
    </row>
    <row r="90" customFormat="false" ht="12.8" hidden="false" customHeight="false" outlineLevel="0" collapsed="false">
      <c r="A90" s="21" t="s">
        <v>170</v>
      </c>
      <c r="B90" s="49" t="s">
        <v>171</v>
      </c>
      <c r="C90" s="50" t="s">
        <v>60</v>
      </c>
      <c r="D90" s="24" t="n">
        <v>833.94969</v>
      </c>
      <c r="E90" s="64" t="n">
        <v>1.59</v>
      </c>
      <c r="F90" s="23" t="n">
        <f aca="false">(D90*E90)</f>
        <v>1325.9800071</v>
      </c>
    </row>
    <row r="91" customFormat="false" ht="12.8" hidden="false" customHeight="false" outlineLevel="0" collapsed="false">
      <c r="A91" s="21" t="s">
        <v>172</v>
      </c>
      <c r="B91" s="49" t="s">
        <v>173</v>
      </c>
      <c r="C91" s="50" t="s">
        <v>174</v>
      </c>
      <c r="D91" s="24" t="n">
        <v>12.55809</v>
      </c>
      <c r="E91" s="64" t="n">
        <v>56.12</v>
      </c>
      <c r="F91" s="23" t="n">
        <f aca="false">(D91*E91)</f>
        <v>704.7600108</v>
      </c>
    </row>
    <row r="92" customFormat="false" ht="12.8" hidden="false" customHeight="false" outlineLevel="0" collapsed="false">
      <c r="A92" s="21" t="s">
        <v>175</v>
      </c>
      <c r="B92" s="49" t="s">
        <v>176</v>
      </c>
      <c r="C92" s="50" t="s">
        <v>174</v>
      </c>
      <c r="D92" s="24" t="n">
        <v>12.43272</v>
      </c>
      <c r="E92" s="64" t="n">
        <v>62.35</v>
      </c>
      <c r="F92" s="23" t="n">
        <f aca="false">(D92*E92)</f>
        <v>775.180092</v>
      </c>
    </row>
    <row r="93" customFormat="false" ht="12.8" hidden="false" customHeight="false" outlineLevel="0" collapsed="false">
      <c r="A93" s="21" t="s">
        <v>177</v>
      </c>
      <c r="B93" s="49" t="s">
        <v>178</v>
      </c>
      <c r="C93" s="50" t="s">
        <v>33</v>
      </c>
      <c r="D93" s="24" t="n">
        <v>157.17633</v>
      </c>
      <c r="E93" s="64" t="n">
        <v>25.69</v>
      </c>
      <c r="F93" s="23" t="n">
        <f aca="false">(D93*E93)</f>
        <v>4037.8599177</v>
      </c>
    </row>
    <row r="94" customFormat="false" ht="12.8" hidden="false" customHeight="false" outlineLevel="0" collapsed="false">
      <c r="A94" s="21" t="s">
        <v>179</v>
      </c>
      <c r="B94" s="49" t="s">
        <v>180</v>
      </c>
      <c r="C94" s="50" t="s">
        <v>60</v>
      </c>
      <c r="D94" s="24" t="n">
        <v>57.57233</v>
      </c>
      <c r="E94" s="64" t="n">
        <v>1.59</v>
      </c>
      <c r="F94" s="23" t="n">
        <f aca="false">(D94*E94)</f>
        <v>91.5400047</v>
      </c>
    </row>
    <row r="95" customFormat="false" ht="12.8" hidden="false" customHeight="false" outlineLevel="0" collapsed="false">
      <c r="A95" s="21" t="s">
        <v>181</v>
      </c>
      <c r="B95" s="49" t="s">
        <v>182</v>
      </c>
      <c r="C95" s="50" t="s">
        <v>33</v>
      </c>
      <c r="D95" s="24" t="n">
        <v>7.70781</v>
      </c>
      <c r="E95" s="64" t="n">
        <v>394.64</v>
      </c>
      <c r="F95" s="23" t="n">
        <f aca="false">(D95*E95)</f>
        <v>3041.8101384</v>
      </c>
    </row>
    <row r="96" customFormat="false" ht="12.8" hidden="false" customHeight="false" outlineLevel="0" collapsed="false">
      <c r="A96" s="21" t="s">
        <v>183</v>
      </c>
      <c r="B96" s="49" t="s">
        <v>184</v>
      </c>
      <c r="C96" s="50" t="s">
        <v>33</v>
      </c>
      <c r="D96" s="24" t="n">
        <v>27.13397</v>
      </c>
      <c r="E96" s="64" t="n">
        <v>394.64</v>
      </c>
      <c r="F96" s="23" t="n">
        <f aca="false">(D96*E96)</f>
        <v>10708.1499208</v>
      </c>
    </row>
    <row r="97" customFormat="false" ht="12.8" hidden="false" customHeight="false" outlineLevel="0" collapsed="false">
      <c r="A97" s="21" t="s">
        <v>185</v>
      </c>
      <c r="B97" s="49" t="s">
        <v>186</v>
      </c>
      <c r="C97" s="50" t="s">
        <v>33</v>
      </c>
      <c r="D97" s="24" t="n">
        <v>185.78921</v>
      </c>
      <c r="E97" s="64" t="n">
        <v>177.71</v>
      </c>
      <c r="F97" s="23" t="n">
        <f aca="false">(D97*E97)</f>
        <v>33016.6005091</v>
      </c>
    </row>
    <row r="98" customFormat="false" ht="12.8" hidden="false" customHeight="false" outlineLevel="0" collapsed="false">
      <c r="A98" s="21" t="s">
        <v>187</v>
      </c>
      <c r="B98" s="49" t="s">
        <v>188</v>
      </c>
      <c r="C98" s="50" t="s">
        <v>82</v>
      </c>
      <c r="D98" s="24" t="n">
        <v>31.27034</v>
      </c>
      <c r="E98" s="64" t="n">
        <v>14.5</v>
      </c>
      <c r="F98" s="23" t="n">
        <f aca="false">(D98*E98)</f>
        <v>453.41993</v>
      </c>
    </row>
    <row r="99" customFormat="false" ht="12.8" hidden="false" customHeight="false" outlineLevel="0" collapsed="false">
      <c r="A99" s="21" t="s">
        <v>189</v>
      </c>
      <c r="B99" s="49" t="s">
        <v>190</v>
      </c>
      <c r="C99" s="50" t="s">
        <v>33</v>
      </c>
      <c r="D99" s="24" t="n">
        <v>183.89676</v>
      </c>
      <c r="E99" s="64" t="n">
        <v>84.46</v>
      </c>
      <c r="F99" s="23" t="n">
        <f aca="false">(D99*E99)</f>
        <v>15531.9203496</v>
      </c>
    </row>
    <row r="100" customFormat="false" ht="12.8" hidden="false" customHeight="false" outlineLevel="0" collapsed="false">
      <c r="A100" s="21" t="s">
        <v>191</v>
      </c>
      <c r="B100" s="49" t="s">
        <v>192</v>
      </c>
      <c r="C100" s="50" t="s">
        <v>60</v>
      </c>
      <c r="D100" s="24" t="n">
        <v>672.74675</v>
      </c>
      <c r="E100" s="64" t="n">
        <v>8.45</v>
      </c>
      <c r="F100" s="23" t="n">
        <f aca="false">(D100*E100)</f>
        <v>5684.7100375</v>
      </c>
    </row>
    <row r="101" customFormat="false" ht="12.8" hidden="false" customHeight="false" outlineLevel="0" collapsed="false">
      <c r="A101" s="21" t="s">
        <v>193</v>
      </c>
      <c r="B101" s="49" t="s">
        <v>194</v>
      </c>
      <c r="C101" s="50" t="s">
        <v>33</v>
      </c>
      <c r="D101" s="24" t="n">
        <v>141.45998</v>
      </c>
      <c r="E101" s="64" t="n">
        <v>84.46</v>
      </c>
      <c r="F101" s="23" t="n">
        <f aca="false">(D101*E101)</f>
        <v>11947.7099108</v>
      </c>
    </row>
    <row r="102" customFormat="false" ht="12.8" hidden="false" customHeight="false" outlineLevel="0" collapsed="false">
      <c r="A102" s="21" t="s">
        <v>195</v>
      </c>
      <c r="B102" s="49" t="s">
        <v>196</v>
      </c>
      <c r="C102" s="50" t="s">
        <v>33</v>
      </c>
      <c r="D102" s="24" t="n">
        <v>402.15886</v>
      </c>
      <c r="E102" s="64" t="n">
        <v>9.82</v>
      </c>
      <c r="F102" s="23" t="n">
        <f aca="false">(D102*E102)</f>
        <v>3949.2000052</v>
      </c>
    </row>
    <row r="103" customFormat="false" ht="12.8" hidden="false" customHeight="false" outlineLevel="0" collapsed="false">
      <c r="A103" s="21" t="s">
        <v>197</v>
      </c>
      <c r="B103" s="49" t="s">
        <v>198</v>
      </c>
      <c r="C103" s="50" t="s">
        <v>33</v>
      </c>
      <c r="D103" s="24" t="n">
        <v>13.33512</v>
      </c>
      <c r="E103" s="64" t="n">
        <v>422.48</v>
      </c>
      <c r="F103" s="23" t="n">
        <f aca="false">(D103*E103)</f>
        <v>5633.8214976</v>
      </c>
    </row>
    <row r="104" customFormat="false" ht="12.8" hidden="false" customHeight="false" outlineLevel="0" collapsed="false">
      <c r="A104" s="21" t="s">
        <v>199</v>
      </c>
      <c r="B104" s="49" t="s">
        <v>200</v>
      </c>
      <c r="C104" s="50" t="s">
        <v>33</v>
      </c>
      <c r="D104" s="24" t="n">
        <v>21.89517</v>
      </c>
      <c r="E104" s="64" t="n">
        <v>422.48</v>
      </c>
      <c r="F104" s="23" t="n">
        <f aca="false">(D104*E104)</f>
        <v>9250.2714216</v>
      </c>
    </row>
    <row r="105" customFormat="false" ht="12.8" hidden="false" customHeight="false" outlineLevel="0" collapsed="false">
      <c r="A105" s="21" t="s">
        <v>201</v>
      </c>
      <c r="B105" s="49" t="s">
        <v>202</v>
      </c>
      <c r="C105" s="50" t="s">
        <v>33</v>
      </c>
      <c r="D105" s="24" t="n">
        <v>46.14664</v>
      </c>
      <c r="E105" s="64" t="n">
        <v>9.82</v>
      </c>
      <c r="F105" s="23" t="n">
        <f aca="false">(D105*E105)</f>
        <v>453.1600048</v>
      </c>
    </row>
    <row r="106" customFormat="false" ht="12.8" hidden="false" customHeight="false" outlineLevel="0" collapsed="false">
      <c r="A106" s="21" t="s">
        <v>203</v>
      </c>
      <c r="B106" s="49" t="s">
        <v>204</v>
      </c>
      <c r="C106" s="50" t="s">
        <v>33</v>
      </c>
      <c r="D106" s="24" t="n">
        <v>306.03065</v>
      </c>
      <c r="E106" s="64" t="n">
        <v>43.4</v>
      </c>
      <c r="F106" s="23" t="n">
        <f aca="false">(D106*E106)</f>
        <v>13281.73021</v>
      </c>
    </row>
    <row r="107" customFormat="false" ht="12.8" hidden="false" customHeight="false" outlineLevel="0" collapsed="false">
      <c r="A107" s="26" t="n">
        <v>6</v>
      </c>
      <c r="B107" s="27" t="s">
        <v>205</v>
      </c>
      <c r="C107" s="62"/>
      <c r="D107" s="54" t="n">
        <f aca="false">SUM(F108)</f>
        <v>1478623.2872</v>
      </c>
      <c r="E107" s="54"/>
      <c r="F107" s="54"/>
    </row>
    <row r="108" customFormat="false" ht="18.05" hidden="false" customHeight="false" outlineLevel="0" collapsed="false">
      <c r="A108" s="21" t="s">
        <v>206</v>
      </c>
      <c r="B108" s="60" t="s">
        <v>207</v>
      </c>
      <c r="C108" s="21" t="s">
        <v>174</v>
      </c>
      <c r="D108" s="53" t="n">
        <v>41.534362</v>
      </c>
      <c r="E108" s="24" t="n">
        <v>35600</v>
      </c>
      <c r="F108" s="23" t="n">
        <f aca="false">(D108*E108)</f>
        <v>1478623.2872</v>
      </c>
    </row>
    <row r="109" customFormat="false" ht="19.25" hidden="false" customHeight="false" outlineLevel="0" collapsed="false">
      <c r="A109" s="66" t="n">
        <v>7</v>
      </c>
      <c r="B109" s="67" t="s">
        <v>208</v>
      </c>
      <c r="C109" s="68"/>
      <c r="D109" s="69" t="n">
        <f aca="false">SUM(F110:F145)</f>
        <v>9240796.44617599</v>
      </c>
      <c r="E109" s="69"/>
      <c r="F109" s="69"/>
    </row>
    <row r="110" customFormat="false" ht="12.8" hidden="false" customHeight="false" outlineLevel="0" collapsed="false">
      <c r="A110" s="42" t="s">
        <v>209</v>
      </c>
      <c r="B110" s="70" t="s">
        <v>210</v>
      </c>
      <c r="C110" s="50" t="s">
        <v>82</v>
      </c>
      <c r="D110" s="71" t="n">
        <v>97.795</v>
      </c>
      <c r="E110" s="64" t="n">
        <v>1680</v>
      </c>
      <c r="F110" s="23" t="n">
        <f aca="false">(D110*E110)</f>
        <v>164295.6</v>
      </c>
    </row>
    <row r="111" customFormat="false" ht="12.8" hidden="false" customHeight="false" outlineLevel="0" collapsed="false">
      <c r="A111" s="42" t="s">
        <v>211</v>
      </c>
      <c r="B111" s="70" t="s">
        <v>212</v>
      </c>
      <c r="C111" s="50" t="s">
        <v>82</v>
      </c>
      <c r="D111" s="71" t="n">
        <v>83.407111</v>
      </c>
      <c r="E111" s="64" t="n">
        <v>960</v>
      </c>
      <c r="F111" s="23" t="n">
        <f aca="false">(D111*E111)</f>
        <v>80070.82656</v>
      </c>
    </row>
    <row r="112" customFormat="false" ht="12.8" hidden="false" customHeight="false" outlineLevel="0" collapsed="false">
      <c r="A112" s="42" t="s">
        <v>213</v>
      </c>
      <c r="B112" s="70" t="s">
        <v>214</v>
      </c>
      <c r="C112" s="50" t="s">
        <v>82</v>
      </c>
      <c r="D112" s="71" t="n">
        <v>153.99296</v>
      </c>
      <c r="E112" s="64" t="n">
        <v>240</v>
      </c>
      <c r="F112" s="23" t="n">
        <f aca="false">(D112*E112)</f>
        <v>36958.3104</v>
      </c>
    </row>
    <row r="113" customFormat="false" ht="12.8" hidden="false" customHeight="false" outlineLevel="0" collapsed="false">
      <c r="A113" s="42" t="s">
        <v>215</v>
      </c>
      <c r="B113" s="70" t="s">
        <v>216</v>
      </c>
      <c r="C113" s="50" t="s">
        <v>82</v>
      </c>
      <c r="D113" s="71" t="n">
        <v>18.69923622</v>
      </c>
      <c r="E113" s="64" t="n">
        <v>12023.4</v>
      </c>
      <c r="F113" s="23" t="n">
        <f aca="false">(D113*E113)</f>
        <v>224828.396767548</v>
      </c>
    </row>
    <row r="114" customFormat="false" ht="12.8" hidden="false" customHeight="false" outlineLevel="0" collapsed="false">
      <c r="A114" s="42" t="s">
        <v>217</v>
      </c>
      <c r="B114" s="70" t="s">
        <v>218</v>
      </c>
      <c r="C114" s="50" t="s">
        <v>82</v>
      </c>
      <c r="D114" s="71" t="n">
        <v>28.3872452</v>
      </c>
      <c r="E114" s="64" t="n">
        <v>8720</v>
      </c>
      <c r="F114" s="23" t="n">
        <f aca="false">(D114*E114)</f>
        <v>247536.778144</v>
      </c>
    </row>
    <row r="115" customFormat="false" ht="12.8" hidden="false" customHeight="false" outlineLevel="0" collapsed="false">
      <c r="A115" s="42" t="s">
        <v>219</v>
      </c>
      <c r="B115" s="70" t="s">
        <v>220</v>
      </c>
      <c r="C115" s="50" t="s">
        <v>82</v>
      </c>
      <c r="D115" s="71" t="n">
        <v>33.325247</v>
      </c>
      <c r="E115" s="64" t="n">
        <v>3200</v>
      </c>
      <c r="F115" s="23" t="n">
        <f aca="false">(D115*E115)</f>
        <v>106640.7904</v>
      </c>
    </row>
    <row r="116" customFormat="false" ht="12.8" hidden="false" customHeight="false" outlineLevel="0" collapsed="false">
      <c r="A116" s="42" t="s">
        <v>221</v>
      </c>
      <c r="B116" s="70" t="s">
        <v>222</v>
      </c>
      <c r="C116" s="50" t="s">
        <v>24</v>
      </c>
      <c r="D116" s="71" t="n">
        <v>26.5073</v>
      </c>
      <c r="E116" s="64" t="n">
        <v>800</v>
      </c>
      <c r="F116" s="23" t="n">
        <f aca="false">(D116*E116)</f>
        <v>21205.84</v>
      </c>
    </row>
    <row r="117" customFormat="false" ht="12.8" hidden="false" customHeight="false" outlineLevel="0" collapsed="false">
      <c r="A117" s="42" t="s">
        <v>223</v>
      </c>
      <c r="B117" s="70" t="s">
        <v>224</v>
      </c>
      <c r="C117" s="50" t="s">
        <v>24</v>
      </c>
      <c r="D117" s="71" t="n">
        <v>35.994783</v>
      </c>
      <c r="E117" s="64" t="n">
        <v>1000</v>
      </c>
      <c r="F117" s="23" t="n">
        <f aca="false">(D117*E117)</f>
        <v>35994.783</v>
      </c>
    </row>
    <row r="118" customFormat="false" ht="12.8" hidden="false" customHeight="false" outlineLevel="0" collapsed="false">
      <c r="A118" s="42" t="s">
        <v>225</v>
      </c>
      <c r="B118" s="70" t="s">
        <v>226</v>
      </c>
      <c r="C118" s="50" t="s">
        <v>24</v>
      </c>
      <c r="D118" s="71" t="n">
        <v>52.45063</v>
      </c>
      <c r="E118" s="64" t="n">
        <v>80</v>
      </c>
      <c r="F118" s="23" t="n">
        <f aca="false">(D118*E118)</f>
        <v>4196.0504</v>
      </c>
    </row>
    <row r="119" customFormat="false" ht="12.8" hidden="false" customHeight="false" outlineLevel="0" collapsed="false">
      <c r="A119" s="42" t="s">
        <v>227</v>
      </c>
      <c r="B119" s="70" t="s">
        <v>226</v>
      </c>
      <c r="C119" s="50" t="s">
        <v>24</v>
      </c>
      <c r="D119" s="71" t="n">
        <v>86.139254</v>
      </c>
      <c r="E119" s="64" t="n">
        <v>40</v>
      </c>
      <c r="F119" s="23" t="n">
        <f aca="false">(D119*E119)</f>
        <v>3445.57016</v>
      </c>
    </row>
    <row r="120" customFormat="false" ht="12.8" hidden="false" customHeight="false" outlineLevel="0" collapsed="false">
      <c r="A120" s="42" t="s">
        <v>228</v>
      </c>
      <c r="B120" s="70" t="s">
        <v>229</v>
      </c>
      <c r="C120" s="50" t="s">
        <v>82</v>
      </c>
      <c r="D120" s="71" t="n">
        <v>12.332472</v>
      </c>
      <c r="E120" s="64" t="n">
        <v>15108</v>
      </c>
      <c r="F120" s="23" t="n">
        <f aca="false">(D120*E120)</f>
        <v>186318.986976</v>
      </c>
    </row>
    <row r="121" customFormat="false" ht="12.8" hidden="false" customHeight="false" outlineLevel="0" collapsed="false">
      <c r="A121" s="42" t="s">
        <v>230</v>
      </c>
      <c r="B121" s="70" t="s">
        <v>231</v>
      </c>
      <c r="C121" s="50" t="s">
        <v>24</v>
      </c>
      <c r="D121" s="71" t="n">
        <v>3273.36904</v>
      </c>
      <c r="E121" s="64" t="n">
        <v>70</v>
      </c>
      <c r="F121" s="23" t="n">
        <f aca="false">(D121*E121)</f>
        <v>229135.8328</v>
      </c>
    </row>
    <row r="122" customFormat="false" ht="12.8" hidden="false" customHeight="false" outlineLevel="0" collapsed="false">
      <c r="A122" s="42" t="s">
        <v>232</v>
      </c>
      <c r="B122" s="70" t="s">
        <v>233</v>
      </c>
      <c r="C122" s="50" t="s">
        <v>24</v>
      </c>
      <c r="D122" s="71" t="n">
        <v>2549.049</v>
      </c>
      <c r="E122" s="64" t="n">
        <v>10</v>
      </c>
      <c r="F122" s="23" t="n">
        <f aca="false">(D122*E122)</f>
        <v>25490.49</v>
      </c>
    </row>
    <row r="123" customFormat="false" ht="12.8" hidden="false" customHeight="false" outlineLevel="0" collapsed="false">
      <c r="A123" s="42" t="s">
        <v>234</v>
      </c>
      <c r="B123" s="70" t="s">
        <v>235</v>
      </c>
      <c r="C123" s="50" t="s">
        <v>24</v>
      </c>
      <c r="D123" s="71" t="n">
        <v>5789.6195</v>
      </c>
      <c r="E123" s="64" t="n">
        <v>20</v>
      </c>
      <c r="F123" s="23" t="n">
        <f aca="false">(D123*E123)</f>
        <v>115792.39</v>
      </c>
    </row>
    <row r="124" customFormat="false" ht="12.8" hidden="false" customHeight="false" outlineLevel="0" collapsed="false">
      <c r="A124" s="42" t="s">
        <v>236</v>
      </c>
      <c r="B124" s="70" t="s">
        <v>237</v>
      </c>
      <c r="C124" s="50" t="s">
        <v>24</v>
      </c>
      <c r="D124" s="71" t="n">
        <v>3048.765</v>
      </c>
      <c r="E124" s="64" t="n">
        <v>32</v>
      </c>
      <c r="F124" s="23" t="n">
        <f aca="false">(D124*E124)</f>
        <v>97560.48</v>
      </c>
    </row>
    <row r="125" customFormat="false" ht="12.8" hidden="false" customHeight="false" outlineLevel="0" collapsed="false">
      <c r="A125" s="42" t="s">
        <v>238</v>
      </c>
      <c r="B125" s="70" t="s">
        <v>239</v>
      </c>
      <c r="C125" s="50" t="s">
        <v>24</v>
      </c>
      <c r="D125" s="71" t="n">
        <v>1086.3855</v>
      </c>
      <c r="E125" s="64" t="n">
        <v>60</v>
      </c>
      <c r="F125" s="23" t="n">
        <f aca="false">(D125*E125)</f>
        <v>65183.13</v>
      </c>
    </row>
    <row r="126" customFormat="false" ht="12.8" hidden="false" customHeight="false" outlineLevel="0" collapsed="false">
      <c r="A126" s="42" t="s">
        <v>240</v>
      </c>
      <c r="B126" s="70" t="s">
        <v>241</v>
      </c>
      <c r="C126" s="50" t="s">
        <v>24</v>
      </c>
      <c r="D126" s="71" t="n">
        <v>12423.675</v>
      </c>
      <c r="E126" s="64" t="n">
        <v>6</v>
      </c>
      <c r="F126" s="23" t="n">
        <f aca="false">(D126*E126)</f>
        <v>74542.05</v>
      </c>
    </row>
    <row r="127" customFormat="false" ht="18.05" hidden="false" customHeight="false" outlineLevel="0" collapsed="false">
      <c r="A127" s="42" t="s">
        <v>242</v>
      </c>
      <c r="B127" s="70" t="s">
        <v>243</v>
      </c>
      <c r="C127" s="50" t="s">
        <v>24</v>
      </c>
      <c r="D127" s="71" t="n">
        <v>1174.68071</v>
      </c>
      <c r="E127" s="64" t="n">
        <v>14</v>
      </c>
      <c r="F127" s="23" t="n">
        <f aca="false">(D127*E127)</f>
        <v>16445.52994</v>
      </c>
    </row>
    <row r="128" customFormat="false" ht="12.8" hidden="false" customHeight="false" outlineLevel="0" collapsed="false">
      <c r="A128" s="42" t="s">
        <v>244</v>
      </c>
      <c r="B128" s="70" t="s">
        <v>245</v>
      </c>
      <c r="C128" s="50" t="s">
        <v>24</v>
      </c>
      <c r="D128" s="71" t="n">
        <v>421.22</v>
      </c>
      <c r="E128" s="64" t="n">
        <v>2</v>
      </c>
      <c r="F128" s="23" t="n">
        <f aca="false">(D128*E128)</f>
        <v>842.44</v>
      </c>
    </row>
    <row r="129" customFormat="false" ht="12.8" hidden="false" customHeight="false" outlineLevel="0" collapsed="false">
      <c r="A129" s="42" t="s">
        <v>246</v>
      </c>
      <c r="B129" s="70" t="s">
        <v>247</v>
      </c>
      <c r="C129" s="50" t="s">
        <v>82</v>
      </c>
      <c r="D129" s="71" t="n">
        <v>269.50963</v>
      </c>
      <c r="E129" s="64" t="n">
        <v>1848</v>
      </c>
      <c r="F129" s="23" t="n">
        <f aca="false">(D129*E129)</f>
        <v>498053.79624</v>
      </c>
    </row>
    <row r="130" customFormat="false" ht="12.8" hidden="false" customHeight="false" outlineLevel="0" collapsed="false">
      <c r="A130" s="42" t="s">
        <v>248</v>
      </c>
      <c r="B130" s="70" t="s">
        <v>249</v>
      </c>
      <c r="C130" s="50" t="s">
        <v>82</v>
      </c>
      <c r="D130" s="71" t="n">
        <v>133.43885</v>
      </c>
      <c r="E130" s="64" t="n">
        <v>3696</v>
      </c>
      <c r="F130" s="23" t="n">
        <f aca="false">(D130*E130)</f>
        <v>493189.9896</v>
      </c>
    </row>
    <row r="131" customFormat="false" ht="12.8" hidden="false" customHeight="false" outlineLevel="0" collapsed="false">
      <c r="A131" s="42" t="s">
        <v>250</v>
      </c>
      <c r="B131" s="70" t="s">
        <v>251</v>
      </c>
      <c r="C131" s="50" t="s">
        <v>82</v>
      </c>
      <c r="D131" s="71" t="n">
        <v>107.69607</v>
      </c>
      <c r="E131" s="64" t="n">
        <v>1848</v>
      </c>
      <c r="F131" s="23" t="n">
        <f aca="false">(D131*E131)</f>
        <v>199022.33736</v>
      </c>
    </row>
    <row r="132" customFormat="false" ht="12.8" hidden="false" customHeight="false" outlineLevel="0" collapsed="false">
      <c r="A132" s="42" t="s">
        <v>252</v>
      </c>
      <c r="B132" s="70" t="s">
        <v>253</v>
      </c>
      <c r="C132" s="50" t="s">
        <v>82</v>
      </c>
      <c r="D132" s="71" t="n">
        <v>83.03113</v>
      </c>
      <c r="E132" s="64" t="n">
        <v>770</v>
      </c>
      <c r="F132" s="23" t="n">
        <f aca="false">(D132*E132)</f>
        <v>63933.9701</v>
      </c>
    </row>
    <row r="133" customFormat="false" ht="12.8" hidden="false" customHeight="false" outlineLevel="0" collapsed="false">
      <c r="A133" s="42" t="s">
        <v>254</v>
      </c>
      <c r="B133" s="70" t="s">
        <v>255</v>
      </c>
      <c r="C133" s="50" t="s">
        <v>82</v>
      </c>
      <c r="D133" s="71" t="n">
        <v>65.610254</v>
      </c>
      <c r="E133" s="64" t="n">
        <v>7392</v>
      </c>
      <c r="F133" s="23" t="n">
        <f aca="false">(D133*E133)</f>
        <v>484990.997568</v>
      </c>
    </row>
    <row r="134" customFormat="false" ht="12.8" hidden="false" customHeight="false" outlineLevel="0" collapsed="false">
      <c r="A134" s="42" t="s">
        <v>256</v>
      </c>
      <c r="B134" s="70" t="s">
        <v>257</v>
      </c>
      <c r="C134" s="50" t="s">
        <v>82</v>
      </c>
      <c r="D134" s="71" t="n">
        <v>50.25733</v>
      </c>
      <c r="E134" s="64" t="n">
        <v>5929</v>
      </c>
      <c r="F134" s="23" t="n">
        <f aca="false">(D134*E134)</f>
        <v>297975.70957</v>
      </c>
    </row>
    <row r="135" customFormat="false" ht="12.8" hidden="false" customHeight="false" outlineLevel="0" collapsed="false">
      <c r="A135" s="42" t="s">
        <v>258</v>
      </c>
      <c r="B135" s="70" t="s">
        <v>259</v>
      </c>
      <c r="C135" s="50" t="s">
        <v>82</v>
      </c>
      <c r="D135" s="71" t="n">
        <v>34.929471</v>
      </c>
      <c r="E135" s="64" t="n">
        <v>13321</v>
      </c>
      <c r="F135" s="23" t="n">
        <f aca="false">(D135*E135)</f>
        <v>465295.483191</v>
      </c>
    </row>
    <row r="136" customFormat="false" ht="12.8" hidden="false" customHeight="false" outlineLevel="0" collapsed="false">
      <c r="A136" s="42" t="s">
        <v>260</v>
      </c>
      <c r="B136" s="70" t="s">
        <v>261</v>
      </c>
      <c r="C136" s="50" t="s">
        <v>82</v>
      </c>
      <c r="D136" s="71" t="n">
        <v>26.118772</v>
      </c>
      <c r="E136" s="64" t="n">
        <v>27258</v>
      </c>
      <c r="F136" s="23" t="n">
        <f aca="false">(D136*E136)</f>
        <v>711945.487176</v>
      </c>
    </row>
    <row r="137" customFormat="false" ht="12.8" hidden="false" customHeight="false" outlineLevel="0" collapsed="false">
      <c r="A137" s="42" t="s">
        <v>262</v>
      </c>
      <c r="B137" s="70" t="s">
        <v>263</v>
      </c>
      <c r="C137" s="50" t="s">
        <v>82</v>
      </c>
      <c r="D137" s="71" t="n">
        <v>19.350952</v>
      </c>
      <c r="E137" s="64" t="n">
        <v>30677</v>
      </c>
      <c r="F137" s="23" t="n">
        <f aca="false">(D137*E137)</f>
        <v>593629.154504</v>
      </c>
    </row>
    <row r="138" customFormat="false" ht="12.8" hidden="false" customHeight="false" outlineLevel="0" collapsed="false">
      <c r="A138" s="42" t="s">
        <v>264</v>
      </c>
      <c r="B138" s="70" t="s">
        <v>265</v>
      </c>
      <c r="C138" s="50" t="s">
        <v>82</v>
      </c>
      <c r="D138" s="71" t="n">
        <v>14.187356</v>
      </c>
      <c r="E138" s="64" t="n">
        <v>51467</v>
      </c>
      <c r="F138" s="23" t="n">
        <f aca="false">(D138*E138)</f>
        <v>730180.651252</v>
      </c>
    </row>
    <row r="139" customFormat="false" ht="12.8" hidden="false" customHeight="false" outlineLevel="0" collapsed="false">
      <c r="A139" s="42" t="s">
        <v>266</v>
      </c>
      <c r="B139" s="70" t="s">
        <v>267</v>
      </c>
      <c r="C139" s="50" t="s">
        <v>82</v>
      </c>
      <c r="D139" s="71" t="n">
        <v>10.25199399</v>
      </c>
      <c r="E139" s="64" t="n">
        <v>40656</v>
      </c>
      <c r="F139" s="23" t="n">
        <f aca="false">(D139*E139)</f>
        <v>416805.06765744</v>
      </c>
    </row>
    <row r="140" customFormat="false" ht="12.8" hidden="false" customHeight="false" outlineLevel="0" collapsed="false">
      <c r="A140" s="42" t="s">
        <v>268</v>
      </c>
      <c r="B140" s="70" t="s">
        <v>269</v>
      </c>
      <c r="C140" s="50" t="s">
        <v>82</v>
      </c>
      <c r="D140" s="71" t="n">
        <v>9.098958</v>
      </c>
      <c r="E140" s="64" t="n">
        <v>31416</v>
      </c>
      <c r="F140" s="23" t="n">
        <f aca="false">(D140*E140)</f>
        <v>285852.864528</v>
      </c>
    </row>
    <row r="141" customFormat="false" ht="12.8" hidden="false" customHeight="false" outlineLevel="0" collapsed="false">
      <c r="A141" s="42" t="s">
        <v>270</v>
      </c>
      <c r="B141" s="70" t="s">
        <v>271</v>
      </c>
      <c r="C141" s="50" t="s">
        <v>82</v>
      </c>
      <c r="D141" s="71" t="n">
        <v>7.181409</v>
      </c>
      <c r="E141" s="64" t="n">
        <v>98830</v>
      </c>
      <c r="F141" s="23" t="n">
        <f aca="false">(D141*E141)</f>
        <v>709738.65147</v>
      </c>
    </row>
    <row r="142" customFormat="false" ht="12.8" hidden="false" customHeight="false" outlineLevel="0" collapsed="false">
      <c r="A142" s="42" t="s">
        <v>272</v>
      </c>
      <c r="B142" s="70" t="s">
        <v>269</v>
      </c>
      <c r="C142" s="50" t="s">
        <v>82</v>
      </c>
      <c r="D142" s="71" t="n">
        <v>9.098958</v>
      </c>
      <c r="E142" s="64" t="n">
        <v>101794</v>
      </c>
      <c r="F142" s="23" t="n">
        <f aca="false">(D142*E142)</f>
        <v>926219.330652</v>
      </c>
    </row>
    <row r="143" customFormat="false" ht="12.8" hidden="false" customHeight="false" outlineLevel="0" collapsed="false">
      <c r="A143" s="42" t="s">
        <v>273</v>
      </c>
      <c r="B143" s="70" t="s">
        <v>267</v>
      </c>
      <c r="C143" s="50" t="s">
        <v>82</v>
      </c>
      <c r="D143" s="71" t="n">
        <v>10.251994</v>
      </c>
      <c r="E143" s="64" t="n">
        <v>40040</v>
      </c>
      <c r="F143" s="23" t="n">
        <f aca="false">(D143*E143)</f>
        <v>410489.83976</v>
      </c>
    </row>
    <row r="144" customFormat="false" ht="26.5" hidden="false" customHeight="false" outlineLevel="0" collapsed="false">
      <c r="A144" s="42" t="s">
        <v>274</v>
      </c>
      <c r="B144" s="70" t="s">
        <v>275</v>
      </c>
      <c r="C144" s="50" t="s">
        <v>24</v>
      </c>
      <c r="D144" s="71" t="n">
        <v>536.62545</v>
      </c>
      <c r="E144" s="64" t="n">
        <v>200</v>
      </c>
      <c r="F144" s="23" t="n">
        <f aca="false">(D144*E144)</f>
        <v>107325.09</v>
      </c>
    </row>
    <row r="145" customFormat="false" ht="34.9" hidden="false" customHeight="false" outlineLevel="0" collapsed="false">
      <c r="A145" s="42" t="s">
        <v>276</v>
      </c>
      <c r="B145" s="70" t="s">
        <v>277</v>
      </c>
      <c r="C145" s="50" t="s">
        <v>24</v>
      </c>
      <c r="D145" s="71" t="n">
        <v>109.66375</v>
      </c>
      <c r="E145" s="64" t="n">
        <v>1000</v>
      </c>
      <c r="F145" s="23" t="n">
        <f aca="false">(D145*E145)</f>
        <v>109663.75</v>
      </c>
    </row>
    <row r="146" customFormat="false" ht="12.8" hidden="false" customHeight="false" outlineLevel="0" collapsed="false">
      <c r="A146" s="66" t="n">
        <v>8</v>
      </c>
      <c r="B146" s="72" t="s">
        <v>278</v>
      </c>
      <c r="C146" s="73"/>
      <c r="D146" s="20" t="n">
        <f aca="false">SUM(F147:F150)</f>
        <v>2842395.51017</v>
      </c>
      <c r="E146" s="20"/>
      <c r="F146" s="20"/>
    </row>
    <row r="147" customFormat="false" ht="18.05" hidden="false" customHeight="false" outlineLevel="0" collapsed="false">
      <c r="A147" s="42" t="s">
        <v>279</v>
      </c>
      <c r="B147" s="30" t="s">
        <v>280</v>
      </c>
      <c r="C147" s="50" t="s">
        <v>24</v>
      </c>
      <c r="D147" s="74" t="n">
        <v>12631.384</v>
      </c>
      <c r="E147" s="64" t="n">
        <v>75</v>
      </c>
      <c r="F147" s="23" t="n">
        <f aca="false">(D147*E147)</f>
        <v>947353.8</v>
      </c>
    </row>
    <row r="148" customFormat="false" ht="18.05" hidden="false" customHeight="false" outlineLevel="0" collapsed="false">
      <c r="A148" s="42" t="s">
        <v>281</v>
      </c>
      <c r="B148" s="30" t="s">
        <v>282</v>
      </c>
      <c r="C148" s="50" t="s">
        <v>24</v>
      </c>
      <c r="D148" s="74" t="n">
        <v>12631.38409</v>
      </c>
      <c r="E148" s="64" t="n">
        <v>66</v>
      </c>
      <c r="F148" s="23" t="n">
        <f aca="false">(D148*E148)</f>
        <v>833671.34994</v>
      </c>
    </row>
    <row r="149" customFormat="false" ht="18.05" hidden="false" customHeight="false" outlineLevel="0" collapsed="false">
      <c r="A149" s="42" t="s">
        <v>283</v>
      </c>
      <c r="B149" s="30" t="s">
        <v>284</v>
      </c>
      <c r="C149" s="50" t="s">
        <v>24</v>
      </c>
      <c r="D149" s="74" t="n">
        <v>19520.34809</v>
      </c>
      <c r="E149" s="64" t="n">
        <v>47</v>
      </c>
      <c r="F149" s="23" t="n">
        <f aca="false">(D149*E149)</f>
        <v>917456.36023</v>
      </c>
    </row>
    <row r="150" customFormat="false" ht="12.8" hidden="false" customHeight="false" outlineLevel="0" collapsed="false">
      <c r="A150" s="42" t="s">
        <v>285</v>
      </c>
      <c r="B150" s="30" t="s">
        <v>286</v>
      </c>
      <c r="C150" s="50" t="s">
        <v>24</v>
      </c>
      <c r="D150" s="74" t="n">
        <v>143914</v>
      </c>
      <c r="E150" s="64" t="n">
        <v>1</v>
      </c>
      <c r="F150" s="23" t="n">
        <f aca="false">(D150*E150)</f>
        <v>143914</v>
      </c>
    </row>
    <row r="151" customFormat="false" ht="18.05" hidden="false" customHeight="false" outlineLevel="0" collapsed="false">
      <c r="A151" s="26" t="n">
        <v>9</v>
      </c>
      <c r="B151" s="27" t="s">
        <v>287</v>
      </c>
      <c r="C151" s="28"/>
      <c r="D151" s="20" t="n">
        <f aca="false">D152+D171+D185+D189+D194+D203</f>
        <v>5437265.1380603</v>
      </c>
      <c r="E151" s="20"/>
      <c r="F151" s="20"/>
    </row>
    <row r="152" customFormat="false" ht="12.8" hidden="false" customHeight="false" outlineLevel="0" collapsed="false">
      <c r="A152" s="26" t="s">
        <v>288</v>
      </c>
      <c r="B152" s="27" t="s">
        <v>289</v>
      </c>
      <c r="C152" s="47"/>
      <c r="D152" s="48" t="n">
        <f aca="false">SUM(F153:F170)</f>
        <v>226087.1902712</v>
      </c>
      <c r="E152" s="48"/>
      <c r="F152" s="48"/>
    </row>
    <row r="153" customFormat="false" ht="12.8" hidden="false" customHeight="false" outlineLevel="0" collapsed="false">
      <c r="A153" s="42" t="s">
        <v>290</v>
      </c>
      <c r="B153" s="70" t="s">
        <v>291</v>
      </c>
      <c r="C153" s="50" t="s">
        <v>60</v>
      </c>
      <c r="D153" s="39" t="n">
        <v>50.82199</v>
      </c>
      <c r="E153" s="64" t="n">
        <v>3.82</v>
      </c>
      <c r="F153" s="23" t="n">
        <f aca="false">(D153*E153)</f>
        <v>194.1400018</v>
      </c>
    </row>
    <row r="154" customFormat="false" ht="12.8" hidden="false" customHeight="false" outlineLevel="0" collapsed="false">
      <c r="A154" s="42" t="s">
        <v>292</v>
      </c>
      <c r="B154" s="70" t="s">
        <v>293</v>
      </c>
      <c r="C154" s="50" t="s">
        <v>60</v>
      </c>
      <c r="D154" s="39" t="n">
        <v>112.60927</v>
      </c>
      <c r="E154" s="64" t="n">
        <v>22.88</v>
      </c>
      <c r="F154" s="23" t="n">
        <f aca="false">(D154*E154)</f>
        <v>2576.5000976</v>
      </c>
    </row>
    <row r="155" customFormat="false" ht="18.05" hidden="false" customHeight="false" outlineLevel="0" collapsed="false">
      <c r="A155" s="42" t="s">
        <v>294</v>
      </c>
      <c r="B155" s="70" t="s">
        <v>295</v>
      </c>
      <c r="C155" s="50" t="s">
        <v>60</v>
      </c>
      <c r="D155" s="39" t="n">
        <v>599.40636</v>
      </c>
      <c r="E155" s="64" t="n">
        <v>2.83</v>
      </c>
      <c r="F155" s="23" t="n">
        <f aca="false">(D155*E155)</f>
        <v>1696.3199988</v>
      </c>
    </row>
    <row r="156" customFormat="false" ht="12.8" hidden="false" customHeight="false" outlineLevel="0" collapsed="false">
      <c r="A156" s="42" t="s">
        <v>296</v>
      </c>
      <c r="B156" s="70" t="s">
        <v>297</v>
      </c>
      <c r="C156" s="50" t="s">
        <v>60</v>
      </c>
      <c r="D156" s="39" t="n">
        <v>543.54762</v>
      </c>
      <c r="E156" s="64" t="n">
        <v>0.42</v>
      </c>
      <c r="F156" s="23" t="n">
        <f aca="false">(D156*E156)</f>
        <v>228.2900004</v>
      </c>
    </row>
    <row r="157" customFormat="false" ht="12.8" hidden="false" customHeight="false" outlineLevel="0" collapsed="false">
      <c r="A157" s="42" t="s">
        <v>298</v>
      </c>
      <c r="B157" s="70" t="s">
        <v>299</v>
      </c>
      <c r="C157" s="50" t="s">
        <v>60</v>
      </c>
      <c r="D157" s="39" t="n">
        <v>165.28571</v>
      </c>
      <c r="E157" s="64" t="n">
        <v>0.42</v>
      </c>
      <c r="F157" s="23" t="n">
        <f aca="false">(D157*E157)</f>
        <v>69.4199982</v>
      </c>
    </row>
    <row r="158" customFormat="false" ht="12.8" hidden="false" customHeight="false" outlineLevel="0" collapsed="false">
      <c r="A158" s="42" t="s">
        <v>300</v>
      </c>
      <c r="B158" s="70" t="s">
        <v>301</v>
      </c>
      <c r="C158" s="50" t="s">
        <v>33</v>
      </c>
      <c r="D158" s="39" t="n">
        <v>3.08313</v>
      </c>
      <c r="E158" s="64" t="n">
        <v>260.08</v>
      </c>
      <c r="F158" s="23" t="n">
        <f aca="false">(D158*E158)</f>
        <v>801.8604504</v>
      </c>
    </row>
    <row r="159" customFormat="false" ht="12.8" hidden="false" customHeight="false" outlineLevel="0" collapsed="false">
      <c r="A159" s="42" t="s">
        <v>302</v>
      </c>
      <c r="B159" s="70" t="s">
        <v>169</v>
      </c>
      <c r="C159" s="50" t="s">
        <v>33</v>
      </c>
      <c r="D159" s="39" t="n">
        <v>47.68806</v>
      </c>
      <c r="E159" s="64" t="n">
        <v>260.08</v>
      </c>
      <c r="F159" s="23" t="n">
        <f aca="false">(D159*E159)</f>
        <v>12402.7106448</v>
      </c>
    </row>
    <row r="160" customFormat="false" ht="18.05" hidden="false" customHeight="false" outlineLevel="0" collapsed="false">
      <c r="A160" s="42" t="s">
        <v>303</v>
      </c>
      <c r="B160" s="70" t="s">
        <v>304</v>
      </c>
      <c r="C160" s="50" t="s">
        <v>33</v>
      </c>
      <c r="D160" s="39" t="n">
        <v>465.45055</v>
      </c>
      <c r="E160" s="64" t="n">
        <v>260.08</v>
      </c>
      <c r="F160" s="23" t="n">
        <f aca="false">(D160*E160)</f>
        <v>121054.379044</v>
      </c>
    </row>
    <row r="161" customFormat="false" ht="18.05" hidden="false" customHeight="false" outlineLevel="0" collapsed="false">
      <c r="A161" s="42" t="s">
        <v>305</v>
      </c>
      <c r="B161" s="70" t="s">
        <v>306</v>
      </c>
      <c r="C161" s="50" t="s">
        <v>33</v>
      </c>
      <c r="D161" s="39" t="n">
        <v>147.53831</v>
      </c>
      <c r="E161" s="64" t="n">
        <v>9.92</v>
      </c>
      <c r="F161" s="23" t="n">
        <f aca="false">(D161*E161)</f>
        <v>1463.5800352</v>
      </c>
    </row>
    <row r="162" customFormat="false" ht="18.05" hidden="false" customHeight="false" outlineLevel="0" collapsed="false">
      <c r="A162" s="42" t="s">
        <v>307</v>
      </c>
      <c r="B162" s="70" t="s">
        <v>308</v>
      </c>
      <c r="C162" s="50" t="s">
        <v>24</v>
      </c>
      <c r="D162" s="39" t="n">
        <v>827.98</v>
      </c>
      <c r="E162" s="64" t="n">
        <v>1</v>
      </c>
      <c r="F162" s="23" t="n">
        <f aca="false">(D162*E162)</f>
        <v>827.98</v>
      </c>
    </row>
    <row r="163" customFormat="false" ht="26.5" hidden="false" customHeight="false" outlineLevel="0" collapsed="false">
      <c r="A163" s="42" t="s">
        <v>309</v>
      </c>
      <c r="B163" s="70" t="s">
        <v>310</v>
      </c>
      <c r="C163" s="50" t="s">
        <v>311</v>
      </c>
      <c r="D163" s="39" t="n">
        <v>30025.6</v>
      </c>
      <c r="E163" s="64" t="n">
        <v>1</v>
      </c>
      <c r="F163" s="23" t="n">
        <f aca="false">(D163*E163)</f>
        <v>30025.6</v>
      </c>
    </row>
    <row r="164" customFormat="false" ht="26.5" hidden="false" customHeight="false" outlineLevel="0" collapsed="false">
      <c r="A164" s="42" t="s">
        <v>312</v>
      </c>
      <c r="B164" s="70" t="s">
        <v>313</v>
      </c>
      <c r="C164" s="50" t="s">
        <v>311</v>
      </c>
      <c r="D164" s="39" t="n">
        <v>6646.15</v>
      </c>
      <c r="E164" s="64" t="n">
        <v>1</v>
      </c>
      <c r="F164" s="23" t="n">
        <f aca="false">(D164*E164)</f>
        <v>6646.15</v>
      </c>
    </row>
    <row r="165" customFormat="false" ht="18.05" hidden="false" customHeight="false" outlineLevel="0" collapsed="false">
      <c r="A165" s="42" t="s">
        <v>314</v>
      </c>
      <c r="B165" s="70" t="s">
        <v>315</v>
      </c>
      <c r="C165" s="50" t="s">
        <v>316</v>
      </c>
      <c r="D165" s="39" t="n">
        <v>4163</v>
      </c>
      <c r="E165" s="64" t="n">
        <v>1</v>
      </c>
      <c r="F165" s="23" t="n">
        <f aca="false">(D165*E165)</f>
        <v>4163</v>
      </c>
    </row>
    <row r="166" customFormat="false" ht="26.5" hidden="false" customHeight="false" outlineLevel="0" collapsed="false">
      <c r="A166" s="42" t="s">
        <v>317</v>
      </c>
      <c r="B166" s="70" t="s">
        <v>318</v>
      </c>
      <c r="C166" s="50" t="s">
        <v>311</v>
      </c>
      <c r="D166" s="39" t="n">
        <v>11412.85</v>
      </c>
      <c r="E166" s="64" t="n">
        <v>1</v>
      </c>
      <c r="F166" s="23" t="n">
        <f aca="false">(D166*E166)</f>
        <v>11412.85</v>
      </c>
    </row>
    <row r="167" customFormat="false" ht="18.05" hidden="false" customHeight="false" outlineLevel="0" collapsed="false">
      <c r="A167" s="42" t="s">
        <v>319</v>
      </c>
      <c r="B167" s="70" t="s">
        <v>320</v>
      </c>
      <c r="C167" s="50" t="s">
        <v>311</v>
      </c>
      <c r="D167" s="39" t="n">
        <v>5290.68</v>
      </c>
      <c r="E167" s="64" t="n">
        <v>1</v>
      </c>
      <c r="F167" s="23" t="n">
        <f aca="false">(D167*E167)</f>
        <v>5290.68</v>
      </c>
    </row>
    <row r="168" customFormat="false" ht="12.8" hidden="false" customHeight="false" outlineLevel="0" collapsed="false">
      <c r="A168" s="42" t="s">
        <v>321</v>
      </c>
      <c r="B168" s="70" t="s">
        <v>322</v>
      </c>
      <c r="C168" s="50" t="s">
        <v>311</v>
      </c>
      <c r="D168" s="39" t="n">
        <v>8193.51</v>
      </c>
      <c r="E168" s="64" t="n">
        <v>1</v>
      </c>
      <c r="F168" s="23" t="n">
        <f aca="false">(D168*E168)</f>
        <v>8193.51</v>
      </c>
    </row>
    <row r="169" customFormat="false" ht="12.8" hidden="false" customHeight="false" outlineLevel="0" collapsed="false">
      <c r="A169" s="42" t="s">
        <v>323</v>
      </c>
      <c r="B169" s="70" t="s">
        <v>324</v>
      </c>
      <c r="C169" s="50" t="s">
        <v>311</v>
      </c>
      <c r="D169" s="39" t="n">
        <v>13786.84</v>
      </c>
      <c r="E169" s="64" t="n">
        <v>1</v>
      </c>
      <c r="F169" s="23" t="n">
        <f aca="false">(D169*E169)</f>
        <v>13786.84</v>
      </c>
    </row>
    <row r="170" customFormat="false" ht="18.05" hidden="false" customHeight="false" outlineLevel="0" collapsed="false">
      <c r="A170" s="42" t="s">
        <v>325</v>
      </c>
      <c r="B170" s="70" t="s">
        <v>326</v>
      </c>
      <c r="C170" s="50" t="s">
        <v>311</v>
      </c>
      <c r="D170" s="39" t="n">
        <v>5253.38</v>
      </c>
      <c r="E170" s="64" t="n">
        <v>1</v>
      </c>
      <c r="F170" s="23" t="n">
        <f aca="false">(D170*E170)</f>
        <v>5253.38</v>
      </c>
    </row>
    <row r="171" customFormat="false" ht="12.8" hidden="false" customHeight="false" outlineLevel="0" collapsed="false">
      <c r="A171" s="26" t="s">
        <v>327</v>
      </c>
      <c r="B171" s="27" t="s">
        <v>328</v>
      </c>
      <c r="C171" s="62"/>
      <c r="D171" s="63" t="n">
        <f aca="false">SUM(F172:F184)</f>
        <v>180694.419294</v>
      </c>
      <c r="E171" s="63"/>
      <c r="F171" s="63"/>
    </row>
    <row r="172" customFormat="false" ht="12.8" hidden="false" customHeight="false" outlineLevel="0" collapsed="false">
      <c r="A172" s="42" t="s">
        <v>329</v>
      </c>
      <c r="B172" s="70" t="s">
        <v>192</v>
      </c>
      <c r="C172" s="50" t="s">
        <v>60</v>
      </c>
      <c r="D172" s="39" t="n">
        <v>672.74697</v>
      </c>
      <c r="E172" s="64" t="n">
        <v>13.2</v>
      </c>
      <c r="F172" s="23" t="n">
        <f aca="false">(D172*E172)</f>
        <v>8880.260004</v>
      </c>
    </row>
    <row r="173" customFormat="false" ht="12.8" hidden="false" customHeight="false" outlineLevel="0" collapsed="false">
      <c r="A173" s="42" t="s">
        <v>330</v>
      </c>
      <c r="B173" s="70" t="s">
        <v>331</v>
      </c>
      <c r="C173" s="50" t="s">
        <v>33</v>
      </c>
      <c r="D173" s="39" t="n">
        <v>318.23795</v>
      </c>
      <c r="E173" s="64" t="n">
        <v>132</v>
      </c>
      <c r="F173" s="23" t="n">
        <f aca="false">(D173*E173)</f>
        <v>42007.4094</v>
      </c>
    </row>
    <row r="174" customFormat="false" ht="26.5" hidden="false" customHeight="false" outlineLevel="0" collapsed="false">
      <c r="A174" s="42" t="s">
        <v>332</v>
      </c>
      <c r="B174" s="70" t="s">
        <v>333</v>
      </c>
      <c r="C174" s="50" t="s">
        <v>24</v>
      </c>
      <c r="D174" s="39" t="n">
        <v>2500.9233</v>
      </c>
      <c r="E174" s="64" t="n">
        <v>3</v>
      </c>
      <c r="F174" s="23" t="n">
        <f aca="false">(D174*E174)</f>
        <v>7502.7699</v>
      </c>
    </row>
    <row r="175" customFormat="false" ht="26.5" hidden="false" customHeight="false" outlineLevel="0" collapsed="false">
      <c r="A175" s="42" t="s">
        <v>334</v>
      </c>
      <c r="B175" s="70" t="s">
        <v>335</v>
      </c>
      <c r="C175" s="50" t="s">
        <v>24</v>
      </c>
      <c r="D175" s="39" t="n">
        <v>6407.29667</v>
      </c>
      <c r="E175" s="64" t="n">
        <v>3</v>
      </c>
      <c r="F175" s="23" t="n">
        <f aca="false">(D175*E175)</f>
        <v>19221.89001</v>
      </c>
    </row>
    <row r="176" customFormat="false" ht="26.5" hidden="false" customHeight="false" outlineLevel="0" collapsed="false">
      <c r="A176" s="42" t="s">
        <v>336</v>
      </c>
      <c r="B176" s="70" t="s">
        <v>337</v>
      </c>
      <c r="C176" s="50" t="s">
        <v>24</v>
      </c>
      <c r="D176" s="39" t="n">
        <v>6745.27333</v>
      </c>
      <c r="E176" s="64" t="n">
        <v>3</v>
      </c>
      <c r="F176" s="23" t="n">
        <f aca="false">(D176*E176)</f>
        <v>20235.81999</v>
      </c>
    </row>
    <row r="177" customFormat="false" ht="26.5" hidden="false" customHeight="false" outlineLevel="0" collapsed="false">
      <c r="A177" s="42" t="s">
        <v>338</v>
      </c>
      <c r="B177" s="70" t="s">
        <v>339</v>
      </c>
      <c r="C177" s="50" t="s">
        <v>24</v>
      </c>
      <c r="D177" s="39" t="n">
        <v>2411.55</v>
      </c>
      <c r="E177" s="64" t="n">
        <v>3</v>
      </c>
      <c r="F177" s="23" t="n">
        <f aca="false">(D177*E177)</f>
        <v>7234.65</v>
      </c>
    </row>
    <row r="178" customFormat="false" ht="26.5" hidden="false" customHeight="false" outlineLevel="0" collapsed="false">
      <c r="A178" s="42" t="s">
        <v>340</v>
      </c>
      <c r="B178" s="70" t="s">
        <v>341</v>
      </c>
      <c r="C178" s="50" t="s">
        <v>24</v>
      </c>
      <c r="D178" s="39" t="n">
        <v>4271.89667</v>
      </c>
      <c r="E178" s="64" t="n">
        <v>3</v>
      </c>
      <c r="F178" s="23" t="n">
        <f aca="false">(D178*E178)</f>
        <v>12815.69001</v>
      </c>
    </row>
    <row r="179" customFormat="false" ht="26.5" hidden="false" customHeight="false" outlineLevel="0" collapsed="false">
      <c r="A179" s="42" t="s">
        <v>342</v>
      </c>
      <c r="B179" s="70" t="s">
        <v>343</v>
      </c>
      <c r="C179" s="50" t="s">
        <v>24</v>
      </c>
      <c r="D179" s="39" t="n">
        <v>2660.54333</v>
      </c>
      <c r="E179" s="64" t="n">
        <v>3</v>
      </c>
      <c r="F179" s="23" t="n">
        <f aca="false">(D179*E179)</f>
        <v>7981.62999</v>
      </c>
    </row>
    <row r="180" customFormat="false" ht="26.5" hidden="false" customHeight="false" outlineLevel="0" collapsed="false">
      <c r="A180" s="42" t="s">
        <v>344</v>
      </c>
      <c r="B180" s="70" t="s">
        <v>345</v>
      </c>
      <c r="C180" s="50" t="s">
        <v>24</v>
      </c>
      <c r="D180" s="39" t="n">
        <v>2056.62667</v>
      </c>
      <c r="E180" s="64" t="n">
        <v>3</v>
      </c>
      <c r="F180" s="23" t="n">
        <f aca="false">(D180*E180)</f>
        <v>6169.88001</v>
      </c>
    </row>
    <row r="181" customFormat="false" ht="26.5" hidden="false" customHeight="false" outlineLevel="0" collapsed="false">
      <c r="A181" s="42" t="s">
        <v>346</v>
      </c>
      <c r="B181" s="70" t="s">
        <v>347</v>
      </c>
      <c r="C181" s="50" t="s">
        <v>24</v>
      </c>
      <c r="D181" s="39" t="n">
        <v>5076.63</v>
      </c>
      <c r="E181" s="64" t="n">
        <v>3</v>
      </c>
      <c r="F181" s="23" t="n">
        <f aca="false">(D181*E181)</f>
        <v>15229.89</v>
      </c>
    </row>
    <row r="182" customFormat="false" ht="26.5" hidden="false" customHeight="false" outlineLevel="0" collapsed="false">
      <c r="A182" s="42" t="s">
        <v>348</v>
      </c>
      <c r="B182" s="70" t="s">
        <v>349</v>
      </c>
      <c r="C182" s="50" t="s">
        <v>24</v>
      </c>
      <c r="D182" s="39" t="n">
        <v>5454.57333</v>
      </c>
      <c r="E182" s="64" t="n">
        <v>3</v>
      </c>
      <c r="F182" s="23" t="n">
        <f aca="false">(D182*E182)</f>
        <v>16363.71999</v>
      </c>
    </row>
    <row r="183" customFormat="false" ht="26.5" hidden="false" customHeight="false" outlineLevel="0" collapsed="false">
      <c r="A183" s="42" t="s">
        <v>350</v>
      </c>
      <c r="B183" s="70" t="s">
        <v>351</v>
      </c>
      <c r="C183" s="50" t="s">
        <v>24</v>
      </c>
      <c r="D183" s="39" t="n">
        <v>2735.59</v>
      </c>
      <c r="E183" s="64" t="n">
        <v>3</v>
      </c>
      <c r="F183" s="23" t="n">
        <f aca="false">(D183*E183)</f>
        <v>8206.77</v>
      </c>
    </row>
    <row r="184" customFormat="false" ht="26.5" hidden="false" customHeight="false" outlineLevel="0" collapsed="false">
      <c r="A184" s="42" t="s">
        <v>352</v>
      </c>
      <c r="B184" s="70" t="s">
        <v>353</v>
      </c>
      <c r="C184" s="50" t="s">
        <v>24</v>
      </c>
      <c r="D184" s="39" t="n">
        <v>2948.01333</v>
      </c>
      <c r="E184" s="64" t="n">
        <v>3</v>
      </c>
      <c r="F184" s="23" t="n">
        <f aca="false">(D184*E184)</f>
        <v>8844.03999</v>
      </c>
    </row>
    <row r="185" customFormat="false" ht="12.8" hidden="false" customHeight="false" outlineLevel="0" collapsed="false">
      <c r="A185" s="26" t="s">
        <v>354</v>
      </c>
      <c r="B185" s="27" t="s">
        <v>355</v>
      </c>
      <c r="C185" s="40"/>
      <c r="D185" s="54" t="n">
        <f aca="false">SUM(F186:F188)</f>
        <v>110999.25951</v>
      </c>
      <c r="E185" s="54"/>
      <c r="F185" s="54"/>
    </row>
    <row r="186" customFormat="false" ht="18.05" hidden="false" customHeight="false" outlineLevel="0" collapsed="false">
      <c r="A186" s="42" t="s">
        <v>356</v>
      </c>
      <c r="B186" s="30" t="s">
        <v>304</v>
      </c>
      <c r="C186" s="42" t="s">
        <v>33</v>
      </c>
      <c r="D186" s="75" t="n">
        <v>465.45053</v>
      </c>
      <c r="E186" s="76" t="n">
        <v>150</v>
      </c>
      <c r="F186" s="23" t="n">
        <f aca="false">(D186*E186)</f>
        <v>69817.5795</v>
      </c>
    </row>
    <row r="187" customFormat="false" ht="26.5" hidden="false" customHeight="false" outlineLevel="0" collapsed="false">
      <c r="A187" s="42" t="s">
        <v>357</v>
      </c>
      <c r="B187" s="30" t="s">
        <v>358</v>
      </c>
      <c r="C187" s="42" t="s">
        <v>82</v>
      </c>
      <c r="D187" s="75" t="n">
        <v>747.3678</v>
      </c>
      <c r="E187" s="76" t="n">
        <v>50</v>
      </c>
      <c r="F187" s="23" t="n">
        <f aca="false">(D187*E187)</f>
        <v>37368.39</v>
      </c>
    </row>
    <row r="188" customFormat="false" ht="18.05" hidden="false" customHeight="false" outlineLevel="0" collapsed="false">
      <c r="A188" s="42" t="s">
        <v>359</v>
      </c>
      <c r="B188" s="30" t="s">
        <v>360</v>
      </c>
      <c r="C188" s="42" t="s">
        <v>24</v>
      </c>
      <c r="D188" s="75" t="n">
        <v>1271.09667</v>
      </c>
      <c r="E188" s="76" t="n">
        <v>3</v>
      </c>
      <c r="F188" s="23" t="n">
        <f aca="false">(D188*E188)</f>
        <v>3813.29001</v>
      </c>
    </row>
    <row r="189" customFormat="false" ht="12.8" hidden="false" customHeight="false" outlineLevel="0" collapsed="false">
      <c r="A189" s="26" t="s">
        <v>361</v>
      </c>
      <c r="B189" s="27" t="s">
        <v>362</v>
      </c>
      <c r="C189" s="47"/>
      <c r="D189" s="48" t="n">
        <f aca="false">SUM(F190:F193)</f>
        <v>1146483.4698</v>
      </c>
      <c r="E189" s="48"/>
      <c r="F189" s="48"/>
    </row>
    <row r="190" customFormat="false" ht="18.05" hidden="false" customHeight="false" outlineLevel="0" collapsed="false">
      <c r="A190" s="42" t="s">
        <v>363</v>
      </c>
      <c r="B190" s="70" t="s">
        <v>364</v>
      </c>
      <c r="C190" s="50" t="s">
        <v>311</v>
      </c>
      <c r="D190" s="39" t="n">
        <v>2791.7006</v>
      </c>
      <c r="E190" s="64" t="n">
        <v>50</v>
      </c>
      <c r="F190" s="23" t="n">
        <f aca="false">(D190*E190)</f>
        <v>139585.03</v>
      </c>
    </row>
    <row r="191" customFormat="false" ht="26.5" hidden="false" customHeight="false" outlineLevel="0" collapsed="false">
      <c r="A191" s="42" t="s">
        <v>365</v>
      </c>
      <c r="B191" s="70" t="s">
        <v>366</v>
      </c>
      <c r="C191" s="50" t="s">
        <v>311</v>
      </c>
      <c r="D191" s="39" t="n">
        <v>9203.847</v>
      </c>
      <c r="E191" s="64" t="n">
        <v>10</v>
      </c>
      <c r="F191" s="23" t="n">
        <f aca="false">(D191*E191)</f>
        <v>92038.47</v>
      </c>
    </row>
    <row r="192" customFormat="false" ht="18.05" hidden="false" customHeight="false" outlineLevel="0" collapsed="false">
      <c r="A192" s="42" t="s">
        <v>367</v>
      </c>
      <c r="B192" s="70" t="s">
        <v>368</v>
      </c>
      <c r="C192" s="50" t="s">
        <v>24</v>
      </c>
      <c r="D192" s="39" t="n">
        <v>385.2894</v>
      </c>
      <c r="E192" s="64" t="n">
        <v>50</v>
      </c>
      <c r="F192" s="23" t="n">
        <f aca="false">(D192*E192)</f>
        <v>19264.47</v>
      </c>
    </row>
    <row r="193" customFormat="false" ht="18.05" hidden="false" customHeight="false" outlineLevel="0" collapsed="false">
      <c r="A193" s="42" t="s">
        <v>369</v>
      </c>
      <c r="B193" s="70" t="s">
        <v>370</v>
      </c>
      <c r="C193" s="50" t="s">
        <v>311</v>
      </c>
      <c r="D193" s="39" t="n">
        <v>4763.80585</v>
      </c>
      <c r="E193" s="64" t="n">
        <v>188</v>
      </c>
      <c r="F193" s="23" t="n">
        <f aca="false">(D193*E193)</f>
        <v>895595.4998</v>
      </c>
    </row>
    <row r="194" customFormat="false" ht="12.8" hidden="false" customHeight="false" outlineLevel="0" collapsed="false">
      <c r="A194" s="26" t="s">
        <v>371</v>
      </c>
      <c r="B194" s="27" t="s">
        <v>372</v>
      </c>
      <c r="C194" s="62"/>
      <c r="D194" s="63" t="n">
        <f aca="false">SUM(F195:F202)</f>
        <v>2429859.9291851</v>
      </c>
      <c r="E194" s="63"/>
      <c r="F194" s="63"/>
    </row>
    <row r="195" customFormat="false" ht="12.8" hidden="false" customHeight="false" outlineLevel="0" collapsed="false">
      <c r="A195" s="42" t="s">
        <v>373</v>
      </c>
      <c r="B195" s="70" t="s">
        <v>374</v>
      </c>
      <c r="C195" s="50" t="s">
        <v>24</v>
      </c>
      <c r="D195" s="39" t="n">
        <v>8591.369</v>
      </c>
      <c r="E195" s="64" t="n">
        <v>10</v>
      </c>
      <c r="F195" s="23" t="n">
        <f aca="false">(D195*E195)</f>
        <v>85913.69</v>
      </c>
    </row>
    <row r="196" customFormat="false" ht="12.8" hidden="false" customHeight="false" outlineLevel="0" collapsed="false">
      <c r="A196" s="42" t="s">
        <v>375</v>
      </c>
      <c r="B196" s="70" t="s">
        <v>376</v>
      </c>
      <c r="C196" s="50" t="s">
        <v>24</v>
      </c>
      <c r="D196" s="39" t="n">
        <v>4284.61905</v>
      </c>
      <c r="E196" s="64" t="n">
        <v>63</v>
      </c>
      <c r="F196" s="23" t="n">
        <f aca="false">(D196*E196)</f>
        <v>269931.00015</v>
      </c>
    </row>
    <row r="197" customFormat="false" ht="12.8" hidden="false" customHeight="false" outlineLevel="0" collapsed="false">
      <c r="A197" s="42" t="s">
        <v>377</v>
      </c>
      <c r="B197" s="70" t="s">
        <v>378</v>
      </c>
      <c r="C197" s="50" t="s">
        <v>33</v>
      </c>
      <c r="D197" s="39" t="n">
        <v>612.07412</v>
      </c>
      <c r="E197" s="64" t="n">
        <v>1604.77</v>
      </c>
      <c r="F197" s="23" t="n">
        <f aca="false">(D197*E197)</f>
        <v>982238.1855524</v>
      </c>
    </row>
    <row r="198" customFormat="false" ht="12.8" hidden="false" customHeight="false" outlineLevel="0" collapsed="false">
      <c r="A198" s="42" t="s">
        <v>379</v>
      </c>
      <c r="B198" s="70" t="s">
        <v>380</v>
      </c>
      <c r="C198" s="50" t="s">
        <v>33</v>
      </c>
      <c r="D198" s="39" t="n">
        <v>113.54899</v>
      </c>
      <c r="E198" s="64" t="n">
        <v>717.81</v>
      </c>
      <c r="F198" s="23" t="n">
        <f aca="false">(D198*E198)</f>
        <v>81506.6005119</v>
      </c>
    </row>
    <row r="199" customFormat="false" ht="12.8" hidden="false" customHeight="false" outlineLevel="0" collapsed="false">
      <c r="A199" s="42" t="s">
        <v>381</v>
      </c>
      <c r="B199" s="70" t="s">
        <v>382</v>
      </c>
      <c r="C199" s="50" t="s">
        <v>33</v>
      </c>
      <c r="D199" s="39" t="n">
        <v>30.12932</v>
      </c>
      <c r="E199" s="64" t="n">
        <v>717.81</v>
      </c>
      <c r="F199" s="23" t="n">
        <f aca="false">(D199*E199)</f>
        <v>21627.1271892</v>
      </c>
    </row>
    <row r="200" customFormat="false" ht="12.8" hidden="false" customHeight="false" outlineLevel="0" collapsed="false">
      <c r="A200" s="42" t="s">
        <v>383</v>
      </c>
      <c r="B200" s="70" t="s">
        <v>384</v>
      </c>
      <c r="C200" s="50" t="s">
        <v>33</v>
      </c>
      <c r="D200" s="39" t="n">
        <v>24.35163</v>
      </c>
      <c r="E200" s="64" t="n">
        <v>717.81</v>
      </c>
      <c r="F200" s="23" t="n">
        <f aca="false">(D200*E200)</f>
        <v>17479.8435303</v>
      </c>
    </row>
    <row r="201" customFormat="false" ht="12.8" hidden="false" customHeight="false" outlineLevel="0" collapsed="false">
      <c r="A201" s="42" t="s">
        <v>385</v>
      </c>
      <c r="B201" s="70" t="s">
        <v>192</v>
      </c>
      <c r="C201" s="50" t="s">
        <v>60</v>
      </c>
      <c r="D201" s="39" t="n">
        <v>672.74643</v>
      </c>
      <c r="E201" s="64" t="n">
        <v>57.42</v>
      </c>
      <c r="F201" s="23" t="n">
        <f aca="false">(D201*E201)</f>
        <v>38629.1000106</v>
      </c>
    </row>
    <row r="202" customFormat="false" ht="18.05" hidden="false" customHeight="false" outlineLevel="0" collapsed="false">
      <c r="A202" s="42" t="s">
        <v>386</v>
      </c>
      <c r="B202" s="70" t="s">
        <v>387</v>
      </c>
      <c r="C202" s="50" t="s">
        <v>82</v>
      </c>
      <c r="D202" s="39" t="n">
        <v>1317.34363</v>
      </c>
      <c r="E202" s="64" t="n">
        <v>707.89</v>
      </c>
      <c r="F202" s="23" t="n">
        <f aca="false">(D202*E202)</f>
        <v>932534.3822407</v>
      </c>
    </row>
    <row r="203" customFormat="false" ht="12.8" hidden="false" customHeight="false" outlineLevel="0" collapsed="false">
      <c r="A203" s="26" t="s">
        <v>388</v>
      </c>
      <c r="B203" s="27" t="s">
        <v>389</v>
      </c>
      <c r="C203" s="40"/>
      <c r="D203" s="54" t="n">
        <f aca="false">SUM(F204)</f>
        <v>1343140.87</v>
      </c>
      <c r="E203" s="54"/>
      <c r="F203" s="54"/>
    </row>
    <row r="204" customFormat="false" ht="18.05" hidden="false" customHeight="false" outlineLevel="0" collapsed="false">
      <c r="A204" s="42" t="s">
        <v>390</v>
      </c>
      <c r="B204" s="30" t="s">
        <v>391</v>
      </c>
      <c r="C204" s="38" t="s">
        <v>24</v>
      </c>
      <c r="D204" s="39" t="n">
        <v>1343140.87</v>
      </c>
      <c r="E204" s="39" t="n">
        <v>1</v>
      </c>
      <c r="F204" s="23" t="n">
        <f aca="false">(D204*E204)</f>
        <v>1343140.87</v>
      </c>
    </row>
    <row r="205" customFormat="false" ht="12.8" hidden="false" customHeight="false" outlineLevel="0" collapsed="false">
      <c r="A205" s="26" t="n">
        <v>10</v>
      </c>
      <c r="B205" s="27" t="s">
        <v>392</v>
      </c>
      <c r="C205" s="28"/>
      <c r="D205" s="20" t="n">
        <f aca="false">SUM(F206)</f>
        <v>298960.43</v>
      </c>
      <c r="E205" s="20"/>
      <c r="F205" s="20"/>
    </row>
    <row r="206" customFormat="false" ht="12.8" hidden="false" customHeight="false" outlineLevel="0" collapsed="false">
      <c r="A206" s="42" t="s">
        <v>393</v>
      </c>
      <c r="B206" s="30" t="s">
        <v>394</v>
      </c>
      <c r="C206" s="38" t="s">
        <v>24</v>
      </c>
      <c r="D206" s="39" t="n">
        <v>298960.43</v>
      </c>
      <c r="E206" s="39" t="n">
        <v>1</v>
      </c>
      <c r="F206" s="23" t="n">
        <f aca="false">(D206*E206)</f>
        <v>298960.43</v>
      </c>
    </row>
    <row r="207" customFormat="false" ht="12.8" hidden="false" customHeight="false" outlineLevel="0" collapsed="false">
      <c r="A207" s="26" t="n">
        <v>11</v>
      </c>
      <c r="B207" s="27" t="s">
        <v>395</v>
      </c>
      <c r="C207" s="28"/>
      <c r="D207" s="20" t="n">
        <f aca="false">SUM(F208)</f>
        <v>185235.2334</v>
      </c>
      <c r="E207" s="20"/>
      <c r="F207" s="20"/>
    </row>
    <row r="208" customFormat="false" ht="12.8" hidden="false" customHeight="false" outlineLevel="0" collapsed="false">
      <c r="A208" s="42" t="s">
        <v>396</v>
      </c>
      <c r="B208" s="30" t="s">
        <v>395</v>
      </c>
      <c r="C208" s="38" t="s">
        <v>33</v>
      </c>
      <c r="D208" s="39" t="n">
        <v>13.422843</v>
      </c>
      <c r="E208" s="39" t="n">
        <v>13800</v>
      </c>
      <c r="F208" s="23" t="n">
        <f aca="false">(D208*E208)</f>
        <v>185235.2334</v>
      </c>
    </row>
  </sheetData>
  <mergeCells count="36">
    <mergeCell ref="A1:D1"/>
    <mergeCell ref="E1:F2"/>
    <mergeCell ref="A2:D2"/>
    <mergeCell ref="A3:D3"/>
    <mergeCell ref="E3:F5"/>
    <mergeCell ref="A4:D4"/>
    <mergeCell ref="A5:D5"/>
    <mergeCell ref="A6:C6"/>
    <mergeCell ref="D6:F6"/>
    <mergeCell ref="A8:B8"/>
    <mergeCell ref="A9:B9"/>
    <mergeCell ref="A10:B10"/>
    <mergeCell ref="D11:F11"/>
    <mergeCell ref="D13:F13"/>
    <mergeCell ref="D17:F17"/>
    <mergeCell ref="D28:F28"/>
    <mergeCell ref="D29:F29"/>
    <mergeCell ref="D34:F34"/>
    <mergeCell ref="D45:F45"/>
    <mergeCell ref="D46:F46"/>
    <mergeCell ref="D56:F56"/>
    <mergeCell ref="D62:F62"/>
    <mergeCell ref="D69:F69"/>
    <mergeCell ref="D71:F71"/>
    <mergeCell ref="D107:F107"/>
    <mergeCell ref="D109:F109"/>
    <mergeCell ref="D146:F146"/>
    <mergeCell ref="D151:F151"/>
    <mergeCell ref="D152:F152"/>
    <mergeCell ref="D171:F171"/>
    <mergeCell ref="D185:F185"/>
    <mergeCell ref="D189:F189"/>
    <mergeCell ref="D194:F194"/>
    <mergeCell ref="D203:F203"/>
    <mergeCell ref="D205:F205"/>
    <mergeCell ref="D207:F20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&amp;C&amp;12&amp;Kffffff&amp;A</oddHeader>
    <oddFooter>&amp;C&amp;12&amp;KffffffPágina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UDAABQSwMEFAACAAgAJ3GVXP///s2lAAAA9gAAABIAHABDb25maWcvUGFja2FnZS54bWwgohgAKKAUAAAAAAAAAAAAAAAAAAAAAAAAAAAAhY/RCoIwGIVfRXbvNldEyO+Euk2Iguh2zKUjneJm89266JF6hYyyuuvynPMdOOd+vUE61FVwUZ3VjUlQhCkKlJFNrk2RoN6dwiVKOWyFPItCBSNsbDxYnaDSuTYmxHuP/Qw3XUEYpRE5Zpu9LFUtQm2sE0Yq9Gnl/1uIw+E1hjMczSO8oAxTIJMJmTZfgI17n+mPCeu+cn2neOvC1Q7IJIG8P/AHUEsDBBQAAgAIACdxlVw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AncZVcKIpHuA4AAAARAAAAEwAcAEZvcm11bGFzL1NlY3Rpb24xLm0gohgAKKAUAAAAAAAAAAAAAAAAAAAAAAAAAAAAK05NLsnMz1MIhtCG1gBQSwECLQAUAAIACAAncZVc///+zaUAAAD2AAAAEgAAAAAAAAAAAAAAAAAAAAAAQ29uZmlnL1BhY2thZ2UueG1sUEsBAi0AFAACAAgAJ3GVXA/K6aukAAAA6QAAABMAAAAAAAAAAAAAAAAA8QAAAFtDb250ZW50X1R5cGVzXS54bWxQSwECLQAUAAIACAAncZVcKIpHuA4AAAARAAAAEwAAAAAAAAAAAAAAAADiAQAARm9ybXVsYXMvU2VjdGlvbjEubVBLBQYAAAAAAwADAMIAAAA9Ag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6XAQAAAAAAAHUB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AmAQAAAQAAANCMnd8BFdERjHoAwE/Cl+sBAAAAosebGei2MUiRNwhMAkQ21AAAAAACAAAAAAAQZgAAAAEAACAAAADJc8xLbhfumDM54u5uHkZNUtMrG2FsU2vvNIo1s1506gAAAAAOgAAAAAIAACAAAAASCusYc6elQmO7JJ4xNe6uiQKWOnESDboevOrWtV1iulAAAACAjGVoxdvttcfKRwzC3/Lir4ecu+QtToJLb+RDinokiLD3j9tElbMG1hUF4pD6OzqG9oA9Ux2Hagqgg8uN5MA33fpJxXzUQzmjvv7lmP0c30AAAADdZ+pmgnwhGGUY4IgC7N7upeE2M4YM7WmgjXI35WdwJkEFKDk3PHEAclKsnub/39ONeaPR35TYBHMVAX9N3Sr5</DataMashup>
</file>

<file path=customXml/itemProps1.xml><?xml version="1.0" encoding="utf-8"?>
<ds:datastoreItem xmlns:ds="http://schemas.openxmlformats.org/officeDocument/2006/customXml" ds:itemID="{74E15169-13C7-482C-8774-BA28189DA0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2024-08-21T19:49:58Z</dcterms:created>
  <dc:creator>alexandre almeida mourão</dc:creator>
  <dc:description/>
  <dc:language>pt-BR</dc:language>
  <cp:lastModifiedBy/>
  <cp:lastPrinted>2026-04-23T17:53:53Z</cp:lastPrinted>
  <dcterms:modified xsi:type="dcterms:W3CDTF">2026-05-04T11:04:48Z</dcterms:modified>
  <cp:revision>2</cp:revision>
  <dc:subject/>
  <dc:title>Boletim Global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2024-08-21T00:00:00Z</vt:filetime>
  </property>
  <property fmtid="{D5CDD505-2E9C-101B-9397-08002B2CF9AE}" pid="3" name="Creator">
    <vt:lpwstr>wkhtmltopdf 0.12.4</vt:lpwstr>
  </property>
  <property fmtid="{D5CDD505-2E9C-101B-9397-08002B2CF9AE}" pid="4" name="LastSaved">
    <vt:filetime>2024-08-21T00:00:00Z</vt:filetime>
  </property>
  <property fmtid="{D5CDD505-2E9C-101B-9397-08002B2CF9AE}" pid="5" name="Producer">
    <vt:lpwstr>Qt 4.8.7</vt:lpwstr>
  </property>
</Properties>
</file>